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2"/>
  </bookViews>
  <sheets>
    <sheet name="прил 1" sheetId="3" r:id="rId1"/>
    <sheet name="прил 2" sheetId="1" r:id="rId2"/>
    <sheet name="прилож 3" sheetId="2" r:id="rId3"/>
  </sheets>
  <definedNames>
    <definedName name="_xlnm.Print_Area" localSheetId="0">'прил 1'!$A$1:$I$43</definedName>
    <definedName name="_xlnm.Print_Area" localSheetId="1">'прил 2'!$A$1:$K$51</definedName>
    <definedName name="_xlnm.Print_Area" localSheetId="2">'прилож 3'!$A$1:$G$36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E32" i="2"/>
  <c r="J13" i="1"/>
  <c r="I13" i="1"/>
  <c r="K8" i="1" l="1"/>
  <c r="K12" i="1"/>
  <c r="H22" i="1"/>
  <c r="H40" i="1" l="1"/>
  <c r="K44" i="1"/>
  <c r="H27" i="1"/>
  <c r="K31" i="1"/>
  <c r="D12" i="2" l="1"/>
  <c r="K49" i="1" l="1"/>
  <c r="K36" i="1"/>
  <c r="K39" i="1"/>
  <c r="H7" i="1"/>
  <c r="H13" i="1"/>
  <c r="K14" i="1"/>
  <c r="K21" i="1"/>
  <c r="F22" i="2" l="1"/>
  <c r="E22" i="2"/>
  <c r="D22" i="2"/>
  <c r="F17" i="2"/>
  <c r="E17" i="2"/>
  <c r="K26" i="1" l="1"/>
  <c r="K23" i="1"/>
  <c r="J22" i="1"/>
  <c r="I22" i="1"/>
  <c r="K48" i="1"/>
  <c r="K38" i="1"/>
  <c r="K20" i="1"/>
  <c r="F10" i="2" l="1"/>
  <c r="E10" i="2"/>
  <c r="F11" i="2"/>
  <c r="E11" i="2"/>
  <c r="D10" i="2"/>
  <c r="D9" i="2"/>
  <c r="G9" i="2" s="1"/>
  <c r="D8" i="2"/>
  <c r="G8" i="2" s="1"/>
  <c r="D11" i="2"/>
  <c r="G15" i="2"/>
  <c r="G14" i="2"/>
  <c r="G13" i="2"/>
  <c r="G25" i="2"/>
  <c r="G24" i="2"/>
  <c r="G23" i="2"/>
  <c r="G21" i="2"/>
  <c r="G20" i="2"/>
  <c r="G19" i="2"/>
  <c r="G18" i="2"/>
  <c r="G40" i="2"/>
  <c r="G39" i="2"/>
  <c r="G38" i="2"/>
  <c r="G36" i="2"/>
  <c r="G35" i="2"/>
  <c r="G34" i="2"/>
  <c r="G33" i="2"/>
  <c r="G30" i="2"/>
  <c r="G29" i="2"/>
  <c r="G28" i="2"/>
  <c r="G16" i="2"/>
  <c r="G26" i="2"/>
  <c r="G31" i="2"/>
  <c r="J7" i="1"/>
  <c r="I7" i="1"/>
  <c r="J27" i="1"/>
  <c r="I27" i="1"/>
  <c r="J25" i="1"/>
  <c r="I25" i="1"/>
  <c r="H25" i="1"/>
  <c r="G11" i="2" l="1"/>
  <c r="G10" i="2"/>
  <c r="E7" i="2"/>
  <c r="J40" i="1" l="1"/>
  <c r="I40" i="1"/>
  <c r="F7" i="2" l="1"/>
  <c r="G41" i="2"/>
  <c r="G37" i="2" s="1"/>
  <c r="F37" i="2"/>
  <c r="E37" i="2"/>
  <c r="D37" i="2"/>
  <c r="K41" i="1" l="1"/>
  <c r="K34" i="1"/>
  <c r="D17" i="2" l="1"/>
  <c r="K18" i="1"/>
  <c r="D7" i="2" l="1"/>
  <c r="F12" i="2"/>
  <c r="E12" i="2"/>
  <c r="J50" i="1"/>
  <c r="J6" i="1" s="1"/>
  <c r="I50" i="1"/>
  <c r="I6" i="1" s="1"/>
  <c r="K51" i="1"/>
  <c r="K46" i="1"/>
  <c r="K45" i="1"/>
  <c r="K43" i="1"/>
  <c r="K42" i="1"/>
  <c r="K47" i="1"/>
  <c r="K37" i="1"/>
  <c r="K35" i="1"/>
  <c r="K10" i="1"/>
  <c r="K9" i="1"/>
  <c r="K17" i="1"/>
  <c r="K16" i="1"/>
  <c r="K19" i="1"/>
  <c r="K7" i="1" l="1"/>
  <c r="G12" i="2"/>
  <c r="G17" i="2"/>
  <c r="G22" i="2" l="1"/>
  <c r="K22" i="1" l="1"/>
  <c r="D32" i="2"/>
  <c r="D27" i="2" l="1"/>
  <c r="H50" i="1"/>
  <c r="H6" i="1" s="1"/>
  <c r="K25" i="1"/>
  <c r="G27" i="2" l="1"/>
  <c r="K50" i="1"/>
  <c r="K15" i="1" l="1"/>
  <c r="K13" i="1" s="1"/>
  <c r="K6" i="1" l="1"/>
  <c r="G7" i="2"/>
  <c r="G32" i="2" l="1"/>
  <c r="K40" i="1" l="1"/>
  <c r="K33" i="1"/>
  <c r="K32" i="1"/>
  <c r="K24" i="1"/>
  <c r="K27" i="1" l="1"/>
</calcChain>
</file>

<file path=xl/sharedStrings.xml><?xml version="1.0" encoding="utf-8"?>
<sst xmlns="http://schemas.openxmlformats.org/spreadsheetml/2006/main" count="333" uniqueCount="143">
  <si>
    <t>Статус (муниципальная программа, подпрограмма)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</si>
  <si>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</si>
  <si>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</si>
  <si>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</si>
  <si>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</si>
  <si>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</si>
  <si>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</si>
  <si>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</si>
  <si>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</si>
  <si>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</si>
  <si>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Итого на период</t>
  </si>
  <si>
    <t>Муниципальная программа</t>
  </si>
  <si>
    <t>Обеспечение жизнедеятельности муниципального образования Сизинский сельсовет</t>
  </si>
  <si>
    <t>Мероприятие 1:</t>
  </si>
  <si>
    <t>Организация благоустройства территории Сизинский сельсовет</t>
  </si>
  <si>
    <t>Администрация Сизинского сельсовета</t>
  </si>
  <si>
    <t>Мероприятие 2</t>
  </si>
  <si>
    <t>Ремонт и содержание автомобильных дорог</t>
  </si>
  <si>
    <t>0503</t>
  </si>
  <si>
    <t>0409</t>
  </si>
  <si>
    <t>0110080010</t>
  </si>
  <si>
    <t>0110080020</t>
  </si>
  <si>
    <t>0110080030</t>
  </si>
  <si>
    <t xml:space="preserve">Мероприятие 3 </t>
  </si>
  <si>
    <t>0310</t>
  </si>
  <si>
    <t>0110080040</t>
  </si>
  <si>
    <t>Мероприятие 4</t>
  </si>
  <si>
    <t>Обеспечение реализации программы и прочие мероприятия по созданию условий для оптимизации и повышения эффективности расходов бюджета МО Сизинский сельсовет, создание условий для эффективного выполнения полномочий органов местного самоуправления.</t>
  </si>
  <si>
    <t>814</t>
  </si>
  <si>
    <t>0113</t>
  </si>
  <si>
    <t>0110080060</t>
  </si>
  <si>
    <t>240</t>
  </si>
  <si>
    <t>0505</t>
  </si>
  <si>
    <t>Статус</t>
  </si>
  <si>
    <t>Наименование муниципальной программы, мероприятия</t>
  </si>
  <si>
    <t>источник финанасирования</t>
  </si>
  <si>
    <t>Всего, в т.ч.:</t>
  </si>
  <si>
    <t xml:space="preserve">федеральный </t>
  </si>
  <si>
    <t>краевой</t>
  </si>
  <si>
    <t xml:space="preserve">районный </t>
  </si>
  <si>
    <t>местный</t>
  </si>
  <si>
    <t>Обеспечение противопожарной безопасности Сизинского сельсовета</t>
  </si>
  <si>
    <t>Организация благоустройства территории Сизинского сельсовета</t>
  </si>
  <si>
    <t>Перечень целевых показателей и показателей результативности программы с расшифровкой плановых значений, по годам.</t>
  </si>
  <si>
    <t>№ п/п</t>
  </si>
  <si>
    <t>Цели, задачи , показатели</t>
  </si>
  <si>
    <t>Ед. измерения</t>
  </si>
  <si>
    <t>Источник информации</t>
  </si>
  <si>
    <t>1.</t>
  </si>
  <si>
    <t>Цель программы: Обеспечение жизнедеятельности МО Сизинский сельсовет, в том числе комплексное решение проблем благоустройства, обеспечение и улучшение внешнего вида территории МО Сизинский сельсовет, повышение уровня и качества жизни населения. Создание комфортных условий проживания и отдыха населения, создание условий для эффективного и качественного выполнения полномочий органов местного самоуправления</t>
  </si>
  <si>
    <t xml:space="preserve"> 1.1.</t>
  </si>
  <si>
    <t>Задача 1. 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территории.</t>
  </si>
  <si>
    <t>1.1.1.</t>
  </si>
  <si>
    <t>Мероприятие 1. Организация благоустройства территории Сизинского сельсовета</t>
  </si>
  <si>
    <t>Ремонт и содержание детских площадок</t>
  </si>
  <si>
    <t>шт</t>
  </si>
  <si>
    <t>Отчет исполнителей</t>
  </si>
  <si>
    <t>Ремонт и содержание спортивных  площадок</t>
  </si>
  <si>
    <t>Ликвидация несанкционированных свалок</t>
  </si>
  <si>
    <t>Благоустройтсво кладбища</t>
  </si>
  <si>
    <t>п.м.</t>
  </si>
  <si>
    <t>Сбор и вывоз мусора, веток по территории сельсовета</t>
  </si>
  <si>
    <t>тонн</t>
  </si>
  <si>
    <t>Обслуживание светильников уличного освещения</t>
  </si>
  <si>
    <t>Обслуживание узлов уличного освещения</t>
  </si>
  <si>
    <t>1.2.</t>
  </si>
  <si>
    <t>Задача 2. Достижение требуемого технического и эксплуатационного состояния автомобильных дорог общего пользования местного значения.</t>
  </si>
  <si>
    <t>1.2.1.</t>
  </si>
  <si>
    <t>Мероприятие 1. Ремонт и содержание автомобильных дорог общего пользования</t>
  </si>
  <si>
    <t>1.3.</t>
  </si>
  <si>
    <t>Задача 3. Достижение пожарной безопасности, снижение ущерба при пожарах</t>
  </si>
  <si>
    <t>1.3.1.</t>
  </si>
  <si>
    <t>Мероприятие 1. Обеспечение пожарной безопасности Сизинского сельсовета</t>
  </si>
  <si>
    <t>Закупка первичных средств пожаротушения</t>
  </si>
  <si>
    <t>Информационное сопровождение, противопожарная пропаганда и обучение населения мерам пожарной безопасности.</t>
  </si>
  <si>
    <t>Опашка населенных пунктов</t>
  </si>
  <si>
    <t>га</t>
  </si>
  <si>
    <t>Изготовление и установка указателей к источникам пожарного водоснабжения</t>
  </si>
  <si>
    <t>Ремонт и обслуживание автоматических установок пожарной сигнализации</t>
  </si>
  <si>
    <t>1.4.</t>
  </si>
  <si>
    <t>Приобретение, монтаж, обслуживание и ремонт сиситемы оповещения людей на случай пожара</t>
  </si>
  <si>
    <t>1.4.1.</t>
  </si>
  <si>
    <t>Мероприятие 1. Обеспечение реализации программы и прочие мероприятия по созданию условий для оптимизации и повышения эффективности расходов бюджета МО Сизинский сельсовет, создание условий для эффективного выполнения полномочий органов местного самоуправления.</t>
  </si>
  <si>
    <t>Бухгалтерия</t>
  </si>
  <si>
    <t>Кол-во обслуживаемых учреждений</t>
  </si>
  <si>
    <t>Ведомственная отчетность</t>
  </si>
  <si>
    <t>Хоз. группа</t>
  </si>
  <si>
    <t>Организация работы по воинскому учету</t>
  </si>
  <si>
    <t>Кол-во чел. на военном учете</t>
  </si>
  <si>
    <t>Работа административной комиссии</t>
  </si>
  <si>
    <t>Кол-во рассмотренных протоколов</t>
  </si>
  <si>
    <t>0412</t>
  </si>
  <si>
    <t>0110080050</t>
  </si>
  <si>
    <t xml:space="preserve">Обеспечение  картографических и землеустроительных работ </t>
  </si>
  <si>
    <t>Объемы бюджетных ассигнований (тыс. руб.), годы</t>
  </si>
  <si>
    <t>Обеспечение антитеррористической безопасности</t>
  </si>
  <si>
    <t>0314</t>
  </si>
  <si>
    <t>0110080070</t>
  </si>
  <si>
    <t>850</t>
  </si>
  <si>
    <t>Мероприятие 6</t>
  </si>
  <si>
    <t>Задача 4. Предупрежедние террористических и эктремистких проявлений на территории сельсовета</t>
  </si>
  <si>
    <t>Мероприятие 1. Обеспечение антитеррористической безопасности Сизинского сельсовета</t>
  </si>
  <si>
    <t>Обслуживание видеокамер наружного наблюдения</t>
  </si>
  <si>
    <t xml:space="preserve">Мероприятие 5 </t>
  </si>
  <si>
    <t xml:space="preserve">Обход  территории муниципального образования на предмет выявления фактов осквернения зданий или иных сооружений, в том числе, посредством нанесения на них нацистской атрибутики или символики либо атрибутики или символики, сходных с нацистской атрибутикой или символикой до степени смешения, лозунгов экстремистского характера </t>
  </si>
  <si>
    <t xml:space="preserve">Координация деятельности по
противодействию терроризму,
экстремизму и национализму
с правоохранительными
органами, другими
заинтересованными
ведомствами и организациями.
</t>
  </si>
  <si>
    <t>Информирование жителей
Сизинского сельсовета
о порядке действий при угрозе
возникновения террористических
актов, посредством размещения
информации в газете Сизинские вестии на официальном сайте администрации</t>
  </si>
  <si>
    <t>Приобретение (изготовление)  и распространение брошур "антитерор"</t>
  </si>
  <si>
    <t>Оборудование естественных водоисточников, а также подъездных путей к ним для установки пожарных автомобилей и забора воды в любое время года.</t>
  </si>
  <si>
    <t>Информация о ресурсном обеспечении и прогнозной оценке расходов на реализацию целей муниципальной программы "Обеспечение жизнедеятельности муниципального образования Сизинский сельсовет"  с учетом источников финансирования, в том числе средств федерального бюджета, краевого бюджета и средств местного бюджета</t>
  </si>
  <si>
    <t>01100S6410</t>
  </si>
  <si>
    <t>110</t>
  </si>
  <si>
    <t>0110081030</t>
  </si>
  <si>
    <t>0110077450</t>
  </si>
  <si>
    <t>0110010360</t>
  </si>
  <si>
    <t>0110010490</t>
  </si>
  <si>
    <t>011R310601</t>
  </si>
  <si>
    <t>0110010350</t>
  </si>
  <si>
    <t>Мероприятие 5</t>
  </si>
  <si>
    <t>0110091790</t>
  </si>
  <si>
    <t>01100S5090</t>
  </si>
  <si>
    <t>01100S4120</t>
  </si>
  <si>
    <t>0110092350</t>
  </si>
  <si>
    <t>244</t>
  </si>
  <si>
    <t>Задача 5. Создание условий для эффективного выполнения полномочий органов местного самоуправления.</t>
  </si>
  <si>
    <t>Обеспечениеопожарной безопасностиСизинского сельсовета</t>
  </si>
  <si>
    <t>Обеспечение антитеррористической безопасности Сизинского сельсовета</t>
  </si>
  <si>
    <t>Ремонт и содержание автомобильных дорог общего пользования</t>
  </si>
  <si>
    <t>01100S3950</t>
  </si>
  <si>
    <t>830</t>
  </si>
  <si>
    <t>0110010340</t>
  </si>
  <si>
    <t>Мероприятие 6         0412</t>
  </si>
  <si>
    <t>Мероприятие 1             0503</t>
  </si>
  <si>
    <t>Мероприятие 2             0409</t>
  </si>
  <si>
    <t>Мероприятие 3 0310</t>
  </si>
  <si>
    <t>0110080060+0110080070</t>
  </si>
  <si>
    <t>доплаты к з/п</t>
  </si>
  <si>
    <t>Мероприятие 4             0314</t>
  </si>
  <si>
    <t xml:space="preserve">Приложение №2 к муниципальной программе 
Сизинского сельсовета «Обеспечение жизнедеятельности 
муниципального образования Сизинский сельсовет»
 на 2023-2025 гг.
</t>
  </si>
  <si>
    <t xml:space="preserve">Приложение №1 к муниципальной программе 
Сизинского сельсовета «Обеспечение жизнедеятельности 
муниципального образования Сизинский сельсовет» на 2023-2025 гг
</t>
  </si>
  <si>
    <t>Распределение планируемых расходов по отдельным мероприятиям муниципальной программы «Обеспечение жизнедеятельности муниципального образования Сизинский сельсовет»   на 2023-2025 гг.</t>
  </si>
  <si>
    <t>Приложение №3 к муниципальной программе Сизинского сельсовета "Обеспечение жизнедеятельности муниципального образования Сизинский сельсовет" на 2023-2025 гг.</t>
  </si>
  <si>
    <t>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</si>
</sst>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/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/>
    <xf numFmtId="4" fontId="3" fillId="0" borderId="3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3" fillId="0" borderId="1" xfId="0" applyFont="1" applyBorder="1"/>
    <xf numFmtId="0" fontId="3" fillId="0" borderId="5" xfId="0" applyFont="1" applyBorder="1" applyAlignment="1">
      <alignment wrapText="1"/>
    </xf>
    <xf numFmtId="0" fontId="3" fillId="0" borderId="1" xfId="0" applyFont="1" applyFill="1" applyBorder="1"/>
    <xf numFmtId="4" fontId="0" fillId="0" borderId="0" xfId="0" applyNumberFormat="1"/>
    <xf numFmtId="4" fontId="3" fillId="0" borderId="0" xfId="0" applyNumberFormat="1" applyFont="1"/>
    <xf numFmtId="4" fontId="1" fillId="2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3" fillId="0" borderId="10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4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4" fontId="3" fillId="2" borderId="10" xfId="0" applyNumberFormat="1" applyFont="1" applyFill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4" fontId="3" fillId="2" borderId="4" xfId="0" applyNumberFormat="1" applyFont="1" applyFill="1" applyBorder="1"/>
    <xf numFmtId="4" fontId="3" fillId="2" borderId="1" xfId="0" applyNumberFormat="1" applyFont="1" applyFill="1" applyBorder="1"/>
    <xf numFmtId="4" fontId="3" fillId="2" borderId="3" xfId="0" applyNumberFormat="1" applyFont="1" applyFill="1" applyBorder="1"/>
    <xf numFmtId="4" fontId="3" fillId="2" borderId="10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5" zoomScale="90" zoomScaleNormal="90" workbookViewId="0">
      <selection activeCell="E1" sqref="E1:I5"/>
    </sheetView>
  </sheetViews>
  <sheetFormatPr defaultRowHeight="15" x14ac:dyDescent="0.25"/>
  <cols>
    <col min="1" max="1" width="9.140625" style="3"/>
    <col min="2" max="2" width="33.85546875" style="3" customWidth="1"/>
    <col min="3" max="3" width="16.28515625" style="3" customWidth="1"/>
    <col min="4" max="4" width="15.28515625" style="3" customWidth="1"/>
    <col min="5" max="16384" width="9.140625" style="3"/>
  </cols>
  <sheetData>
    <row r="1" spans="1:10" ht="27" customHeight="1" x14ac:dyDescent="0.25">
      <c r="E1" s="104" t="s">
        <v>139</v>
      </c>
      <c r="F1" s="104"/>
      <c r="G1" s="104"/>
      <c r="H1" s="104"/>
      <c r="I1" s="104"/>
      <c r="J1" s="5"/>
    </row>
    <row r="2" spans="1:10" x14ac:dyDescent="0.25">
      <c r="E2" s="104"/>
      <c r="F2" s="104"/>
      <c r="G2" s="104"/>
      <c r="H2" s="104"/>
      <c r="I2" s="104"/>
      <c r="J2" s="5"/>
    </row>
    <row r="3" spans="1:10" x14ac:dyDescent="0.25">
      <c r="E3" s="104"/>
      <c r="F3" s="104"/>
      <c r="G3" s="104"/>
      <c r="H3" s="104"/>
      <c r="I3" s="104"/>
      <c r="J3" s="5"/>
    </row>
    <row r="4" spans="1:10" ht="3" customHeight="1" x14ac:dyDescent="0.25">
      <c r="E4" s="104"/>
      <c r="F4" s="104"/>
      <c r="G4" s="104"/>
      <c r="H4" s="104"/>
      <c r="I4" s="104"/>
      <c r="J4" s="5"/>
    </row>
    <row r="5" spans="1:10" hidden="1" x14ac:dyDescent="0.25">
      <c r="E5" s="104"/>
      <c r="F5" s="104"/>
      <c r="G5" s="104"/>
      <c r="H5" s="104"/>
      <c r="I5" s="104"/>
      <c r="J5" s="5"/>
    </row>
    <row r="7" spans="1:10" x14ac:dyDescent="0.25">
      <c r="A7" s="3" t="s">
        <v>43</v>
      </c>
    </row>
    <row r="9" spans="1:10" ht="30" x14ac:dyDescent="0.25">
      <c r="A9" s="34" t="s">
        <v>44</v>
      </c>
      <c r="B9" s="4" t="s">
        <v>45</v>
      </c>
      <c r="C9" s="4" t="s">
        <v>46</v>
      </c>
      <c r="D9" s="4" t="s">
        <v>47</v>
      </c>
      <c r="E9" s="34">
        <v>2021</v>
      </c>
      <c r="F9" s="34">
        <v>2022</v>
      </c>
      <c r="G9" s="34">
        <v>2023</v>
      </c>
      <c r="H9" s="34">
        <v>2024</v>
      </c>
      <c r="I9" s="34">
        <v>2025</v>
      </c>
    </row>
    <row r="10" spans="1:10" ht="60.75" customHeight="1" x14ac:dyDescent="0.25">
      <c r="A10" s="34" t="s">
        <v>48</v>
      </c>
      <c r="B10" s="108" t="s">
        <v>49</v>
      </c>
      <c r="C10" s="109"/>
      <c r="D10" s="109"/>
      <c r="E10" s="109"/>
      <c r="F10" s="109"/>
      <c r="G10" s="109"/>
      <c r="H10" s="109"/>
      <c r="I10" s="110"/>
    </row>
    <row r="11" spans="1:10" ht="30" customHeight="1" x14ac:dyDescent="0.25">
      <c r="A11" s="34" t="s">
        <v>50</v>
      </c>
      <c r="B11" s="105" t="s">
        <v>51</v>
      </c>
      <c r="C11" s="106"/>
      <c r="D11" s="106"/>
      <c r="E11" s="106"/>
      <c r="F11" s="106"/>
      <c r="G11" s="106"/>
      <c r="H11" s="106"/>
      <c r="I11" s="107"/>
    </row>
    <row r="12" spans="1:10" ht="42" customHeight="1" x14ac:dyDescent="0.25">
      <c r="A12" s="34" t="s">
        <v>52</v>
      </c>
      <c r="B12" s="105" t="s">
        <v>53</v>
      </c>
      <c r="C12" s="106"/>
      <c r="D12" s="107"/>
      <c r="E12" s="34"/>
      <c r="F12" s="34"/>
      <c r="G12" s="34"/>
      <c r="H12" s="34"/>
      <c r="I12" s="34"/>
    </row>
    <row r="13" spans="1:10" ht="27" customHeight="1" x14ac:dyDescent="0.25">
      <c r="A13" s="34"/>
      <c r="B13" s="4" t="s">
        <v>54</v>
      </c>
      <c r="C13" s="34" t="s">
        <v>55</v>
      </c>
      <c r="D13" s="4" t="s">
        <v>56</v>
      </c>
      <c r="E13" s="34">
        <v>4</v>
      </c>
      <c r="F13" s="34">
        <v>4</v>
      </c>
      <c r="G13" s="34">
        <v>4</v>
      </c>
      <c r="H13" s="34">
        <v>4</v>
      </c>
      <c r="I13" s="34">
        <v>4</v>
      </c>
    </row>
    <row r="14" spans="1:10" ht="27.75" customHeight="1" x14ac:dyDescent="0.25">
      <c r="A14" s="34"/>
      <c r="B14" s="4" t="s">
        <v>57</v>
      </c>
      <c r="C14" s="34" t="s">
        <v>55</v>
      </c>
      <c r="D14" s="4" t="s">
        <v>56</v>
      </c>
      <c r="E14" s="34">
        <v>1</v>
      </c>
      <c r="F14" s="34">
        <v>2</v>
      </c>
      <c r="G14" s="34">
        <v>3</v>
      </c>
      <c r="H14" s="34">
        <v>3</v>
      </c>
      <c r="I14" s="34">
        <v>4</v>
      </c>
    </row>
    <row r="15" spans="1:10" ht="27" customHeight="1" x14ac:dyDescent="0.25">
      <c r="A15" s="34"/>
      <c r="B15" s="4" t="s">
        <v>58</v>
      </c>
      <c r="C15" s="34" t="s">
        <v>55</v>
      </c>
      <c r="D15" s="4" t="s">
        <v>56</v>
      </c>
      <c r="E15" s="34">
        <v>1</v>
      </c>
      <c r="F15" s="34">
        <v>1</v>
      </c>
      <c r="G15" s="34">
        <v>1</v>
      </c>
      <c r="H15" s="34">
        <v>1</v>
      </c>
      <c r="I15" s="34">
        <v>1</v>
      </c>
    </row>
    <row r="16" spans="1:10" ht="15" customHeight="1" x14ac:dyDescent="0.25">
      <c r="A16" s="34"/>
      <c r="B16" s="4" t="s">
        <v>59</v>
      </c>
      <c r="C16" s="34" t="s">
        <v>60</v>
      </c>
      <c r="D16" s="4" t="s">
        <v>56</v>
      </c>
      <c r="E16" s="34">
        <v>1000</v>
      </c>
      <c r="F16" s="34">
        <v>1000</v>
      </c>
      <c r="G16" s="34">
        <v>1000</v>
      </c>
      <c r="H16" s="34">
        <v>1000</v>
      </c>
      <c r="I16" s="34">
        <v>500</v>
      </c>
    </row>
    <row r="17" spans="1:9" ht="35.25" customHeight="1" x14ac:dyDescent="0.25">
      <c r="A17" s="34"/>
      <c r="B17" s="4" t="s">
        <v>61</v>
      </c>
      <c r="C17" s="34" t="s">
        <v>62</v>
      </c>
      <c r="D17" s="4" t="s">
        <v>56</v>
      </c>
      <c r="E17" s="34">
        <v>100</v>
      </c>
      <c r="F17" s="34">
        <v>100</v>
      </c>
      <c r="G17" s="34">
        <v>100</v>
      </c>
      <c r="H17" s="34">
        <v>100</v>
      </c>
      <c r="I17" s="34">
        <v>100</v>
      </c>
    </row>
    <row r="18" spans="1:9" ht="31.5" customHeight="1" x14ac:dyDescent="0.25">
      <c r="A18" s="34"/>
      <c r="B18" s="4" t="s">
        <v>63</v>
      </c>
      <c r="C18" s="34" t="s">
        <v>55</v>
      </c>
      <c r="D18" s="4" t="s">
        <v>56</v>
      </c>
      <c r="E18" s="36">
        <v>150</v>
      </c>
      <c r="F18" s="36">
        <v>150</v>
      </c>
      <c r="G18" s="36">
        <v>177</v>
      </c>
      <c r="H18" s="36">
        <v>150</v>
      </c>
      <c r="I18" s="36">
        <v>150</v>
      </c>
    </row>
    <row r="19" spans="1:9" ht="27" customHeight="1" x14ac:dyDescent="0.25">
      <c r="A19" s="34"/>
      <c r="B19" s="4" t="s">
        <v>64</v>
      </c>
      <c r="C19" s="34" t="s">
        <v>55</v>
      </c>
      <c r="D19" s="4" t="s">
        <v>56</v>
      </c>
      <c r="E19" s="36">
        <v>7</v>
      </c>
      <c r="F19" s="36">
        <v>7</v>
      </c>
      <c r="G19" s="36">
        <v>7</v>
      </c>
      <c r="H19" s="36">
        <v>7</v>
      </c>
      <c r="I19" s="36">
        <v>7</v>
      </c>
    </row>
    <row r="20" spans="1:9" ht="33" customHeight="1" x14ac:dyDescent="0.25">
      <c r="A20" s="34" t="s">
        <v>65</v>
      </c>
      <c r="B20" s="108" t="s">
        <v>66</v>
      </c>
      <c r="C20" s="109"/>
      <c r="D20" s="109"/>
      <c r="E20" s="109"/>
      <c r="F20" s="109"/>
      <c r="G20" s="109"/>
      <c r="H20" s="109"/>
      <c r="I20" s="110"/>
    </row>
    <row r="21" spans="1:9" ht="45" customHeight="1" x14ac:dyDescent="0.25">
      <c r="A21" s="34" t="s">
        <v>67</v>
      </c>
      <c r="B21" s="105" t="s">
        <v>68</v>
      </c>
      <c r="C21" s="106"/>
      <c r="D21" s="107"/>
      <c r="E21" s="34">
        <v>20</v>
      </c>
      <c r="F21" s="34">
        <v>20</v>
      </c>
      <c r="G21" s="34">
        <v>20</v>
      </c>
      <c r="H21" s="34">
        <v>20</v>
      </c>
      <c r="I21" s="34">
        <v>20</v>
      </c>
    </row>
    <row r="22" spans="1:9" x14ac:dyDescent="0.25">
      <c r="A22" s="34" t="s">
        <v>69</v>
      </c>
      <c r="B22" s="111" t="s">
        <v>70</v>
      </c>
      <c r="C22" s="112"/>
      <c r="D22" s="112"/>
      <c r="E22" s="112"/>
      <c r="F22" s="112"/>
      <c r="G22" s="112"/>
      <c r="H22" s="112"/>
      <c r="I22" s="113"/>
    </row>
    <row r="23" spans="1:9" ht="45" customHeight="1" x14ac:dyDescent="0.25">
      <c r="A23" s="34" t="s">
        <v>71</v>
      </c>
      <c r="B23" s="105" t="s">
        <v>72</v>
      </c>
      <c r="C23" s="106"/>
      <c r="D23" s="107"/>
      <c r="E23" s="34"/>
      <c r="F23" s="34"/>
      <c r="G23" s="34"/>
      <c r="H23" s="34"/>
      <c r="I23" s="34"/>
    </row>
    <row r="24" spans="1:9" ht="30" x14ac:dyDescent="0.25">
      <c r="A24" s="34"/>
      <c r="B24" s="4" t="s">
        <v>73</v>
      </c>
      <c r="C24" s="34" t="s">
        <v>55</v>
      </c>
      <c r="D24" s="4" t="s">
        <v>56</v>
      </c>
      <c r="E24" s="34">
        <v>0</v>
      </c>
      <c r="F24" s="34">
        <v>2</v>
      </c>
      <c r="G24" s="34">
        <v>2</v>
      </c>
      <c r="H24" s="34">
        <v>2</v>
      </c>
      <c r="I24" s="34">
        <v>2</v>
      </c>
    </row>
    <row r="25" spans="1:9" ht="75" x14ac:dyDescent="0.25">
      <c r="A25" s="34"/>
      <c r="B25" s="4" t="s">
        <v>108</v>
      </c>
      <c r="C25" s="34" t="s">
        <v>55</v>
      </c>
      <c r="D25" s="4" t="s">
        <v>56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</row>
    <row r="26" spans="1:9" ht="60" x14ac:dyDescent="0.25">
      <c r="A26" s="34"/>
      <c r="B26" s="4" t="s">
        <v>74</v>
      </c>
      <c r="C26" s="34" t="s">
        <v>55</v>
      </c>
      <c r="D26" s="4" t="s">
        <v>56</v>
      </c>
      <c r="E26" s="34">
        <v>3</v>
      </c>
      <c r="F26" s="34">
        <v>3</v>
      </c>
      <c r="G26" s="34">
        <v>3</v>
      </c>
      <c r="H26" s="34">
        <v>3</v>
      </c>
      <c r="I26" s="34">
        <v>3</v>
      </c>
    </row>
    <row r="27" spans="1:9" ht="30" x14ac:dyDescent="0.25">
      <c r="A27" s="34"/>
      <c r="B27" s="4" t="s">
        <v>75</v>
      </c>
      <c r="C27" s="34" t="s">
        <v>76</v>
      </c>
      <c r="D27" s="4" t="s">
        <v>56</v>
      </c>
      <c r="E27" s="34">
        <v>14.4</v>
      </c>
      <c r="F27" s="34">
        <v>14.4</v>
      </c>
      <c r="G27" s="34">
        <v>14.4</v>
      </c>
      <c r="H27" s="34">
        <v>14.4</v>
      </c>
      <c r="I27" s="34">
        <v>14.4</v>
      </c>
    </row>
    <row r="28" spans="1:9" ht="45" x14ac:dyDescent="0.25">
      <c r="A28" s="34"/>
      <c r="B28" s="4" t="s">
        <v>77</v>
      </c>
      <c r="C28" s="34" t="s">
        <v>55</v>
      </c>
      <c r="D28" s="4" t="s">
        <v>56</v>
      </c>
      <c r="E28" s="34">
        <v>2</v>
      </c>
      <c r="F28" s="34">
        <v>2</v>
      </c>
      <c r="G28" s="34">
        <v>2</v>
      </c>
      <c r="H28" s="34">
        <v>2</v>
      </c>
      <c r="I28" s="34">
        <v>2</v>
      </c>
    </row>
    <row r="29" spans="1:9" ht="45" x14ac:dyDescent="0.25">
      <c r="A29" s="34"/>
      <c r="B29" s="4" t="s">
        <v>78</v>
      </c>
      <c r="C29" s="34" t="s">
        <v>55</v>
      </c>
      <c r="D29" s="4" t="s">
        <v>56</v>
      </c>
      <c r="E29" s="34">
        <v>3</v>
      </c>
      <c r="F29" s="34">
        <v>1</v>
      </c>
      <c r="G29" s="34">
        <v>1</v>
      </c>
      <c r="H29" s="34">
        <v>1</v>
      </c>
      <c r="I29" s="34">
        <v>1</v>
      </c>
    </row>
    <row r="30" spans="1:9" ht="60" x14ac:dyDescent="0.25">
      <c r="A30" s="34"/>
      <c r="B30" s="4" t="s">
        <v>80</v>
      </c>
      <c r="C30" s="34" t="s">
        <v>55</v>
      </c>
      <c r="D30" s="4" t="s">
        <v>56</v>
      </c>
      <c r="E30" s="34">
        <v>3</v>
      </c>
      <c r="F30" s="34">
        <v>3</v>
      </c>
      <c r="G30" s="34">
        <v>3</v>
      </c>
      <c r="H30" s="34">
        <v>3</v>
      </c>
      <c r="I30" s="34">
        <v>3</v>
      </c>
    </row>
    <row r="31" spans="1:9" x14ac:dyDescent="0.25">
      <c r="A31" s="34"/>
      <c r="B31" s="105" t="s">
        <v>100</v>
      </c>
      <c r="C31" s="106"/>
      <c r="D31" s="106"/>
      <c r="E31" s="106"/>
      <c r="F31" s="106"/>
      <c r="G31" s="106"/>
      <c r="H31" s="106"/>
      <c r="I31" s="107"/>
    </row>
    <row r="32" spans="1:9" ht="38.25" customHeight="1" x14ac:dyDescent="0.25">
      <c r="A32" s="34"/>
      <c r="B32" s="105" t="s">
        <v>101</v>
      </c>
      <c r="C32" s="106"/>
      <c r="D32" s="107"/>
      <c r="E32" s="34"/>
      <c r="F32" s="34"/>
      <c r="G32" s="34"/>
      <c r="H32" s="34"/>
      <c r="I32" s="34"/>
    </row>
    <row r="33" spans="1:9" ht="177" customHeight="1" x14ac:dyDescent="0.25">
      <c r="A33" s="34"/>
      <c r="B33" s="35" t="s">
        <v>104</v>
      </c>
      <c r="C33" s="34" t="s">
        <v>55</v>
      </c>
      <c r="D33" s="4" t="s">
        <v>56</v>
      </c>
      <c r="E33" s="34">
        <v>5</v>
      </c>
      <c r="F33" s="34">
        <v>5</v>
      </c>
      <c r="G33" s="34">
        <v>5</v>
      </c>
      <c r="H33" s="34">
        <v>5</v>
      </c>
      <c r="I33" s="34">
        <v>5</v>
      </c>
    </row>
    <row r="34" spans="1:9" ht="120" customHeight="1" x14ac:dyDescent="0.25">
      <c r="A34" s="34"/>
      <c r="B34" s="35" t="s">
        <v>105</v>
      </c>
      <c r="C34" s="34" t="s">
        <v>55</v>
      </c>
      <c r="D34" s="4" t="s">
        <v>56</v>
      </c>
      <c r="E34" s="34">
        <v>2</v>
      </c>
      <c r="F34" s="34">
        <v>2</v>
      </c>
      <c r="G34" s="34">
        <v>2</v>
      </c>
      <c r="H34" s="34">
        <v>2</v>
      </c>
      <c r="I34" s="34">
        <v>2</v>
      </c>
    </row>
    <row r="35" spans="1:9" ht="120" customHeight="1" x14ac:dyDescent="0.25">
      <c r="A35" s="34"/>
      <c r="B35" s="35" t="s">
        <v>106</v>
      </c>
      <c r="C35" s="34" t="s">
        <v>55</v>
      </c>
      <c r="D35" s="4" t="s">
        <v>56</v>
      </c>
      <c r="E35" s="34">
        <v>5</v>
      </c>
      <c r="F35" s="34">
        <v>5</v>
      </c>
      <c r="G35" s="34">
        <v>5</v>
      </c>
      <c r="H35" s="34">
        <v>5</v>
      </c>
      <c r="I35" s="34">
        <v>5</v>
      </c>
    </row>
    <row r="36" spans="1:9" ht="30" x14ac:dyDescent="0.25">
      <c r="A36" s="34"/>
      <c r="B36" s="35" t="s">
        <v>102</v>
      </c>
      <c r="C36" s="34" t="s">
        <v>55</v>
      </c>
      <c r="D36" s="4" t="s">
        <v>56</v>
      </c>
      <c r="E36" s="34">
        <v>1</v>
      </c>
      <c r="F36" s="34">
        <v>1</v>
      </c>
      <c r="G36" s="34">
        <v>1</v>
      </c>
      <c r="H36" s="34">
        <v>1</v>
      </c>
      <c r="I36" s="34">
        <v>1</v>
      </c>
    </row>
    <row r="37" spans="1:9" ht="45" x14ac:dyDescent="0.25">
      <c r="A37" s="34"/>
      <c r="B37" s="35" t="s">
        <v>107</v>
      </c>
      <c r="C37" s="34" t="s">
        <v>55</v>
      </c>
      <c r="D37" s="4" t="s">
        <v>56</v>
      </c>
      <c r="E37" s="34">
        <v>0</v>
      </c>
      <c r="F37" s="34">
        <v>50</v>
      </c>
      <c r="G37" s="34">
        <v>50</v>
      </c>
      <c r="H37" s="34">
        <v>30</v>
      </c>
      <c r="I37" s="34">
        <v>30</v>
      </c>
    </row>
    <row r="38" spans="1:9" ht="28.5" customHeight="1" x14ac:dyDescent="0.25">
      <c r="A38" s="34" t="s">
        <v>79</v>
      </c>
      <c r="B38" s="105" t="s">
        <v>124</v>
      </c>
      <c r="C38" s="106"/>
      <c r="D38" s="106"/>
      <c r="E38" s="106"/>
      <c r="F38" s="106"/>
      <c r="G38" s="106"/>
      <c r="H38" s="106"/>
      <c r="I38" s="107"/>
    </row>
    <row r="39" spans="1:9" ht="78.75" customHeight="1" x14ac:dyDescent="0.25">
      <c r="A39" s="34" t="s">
        <v>81</v>
      </c>
      <c r="B39" s="105" t="s">
        <v>82</v>
      </c>
      <c r="C39" s="106"/>
      <c r="D39" s="107"/>
      <c r="E39" s="34"/>
      <c r="F39" s="34"/>
      <c r="G39" s="34"/>
      <c r="H39" s="34"/>
      <c r="I39" s="34"/>
    </row>
    <row r="40" spans="1:9" ht="46.5" customHeight="1" x14ac:dyDescent="0.25">
      <c r="A40" s="34"/>
      <c r="B40" s="4" t="s">
        <v>83</v>
      </c>
      <c r="C40" s="4" t="s">
        <v>84</v>
      </c>
      <c r="D40" s="4" t="s">
        <v>85</v>
      </c>
      <c r="E40" s="34">
        <v>3</v>
      </c>
      <c r="F40" s="34">
        <v>1</v>
      </c>
      <c r="G40" s="34">
        <v>1</v>
      </c>
      <c r="H40" s="34">
        <v>1</v>
      </c>
      <c r="I40" s="34">
        <v>1</v>
      </c>
    </row>
    <row r="41" spans="1:9" ht="46.5" customHeight="1" x14ac:dyDescent="0.25">
      <c r="A41" s="34"/>
      <c r="B41" s="4" t="s">
        <v>86</v>
      </c>
      <c r="C41" s="4" t="s">
        <v>84</v>
      </c>
      <c r="D41" s="4" t="s">
        <v>85</v>
      </c>
      <c r="E41" s="34">
        <v>3</v>
      </c>
      <c r="F41" s="34">
        <v>1</v>
      </c>
      <c r="G41" s="34">
        <v>1</v>
      </c>
      <c r="H41" s="34">
        <v>1</v>
      </c>
      <c r="I41" s="34">
        <v>1</v>
      </c>
    </row>
    <row r="42" spans="1:9" ht="39.75" customHeight="1" x14ac:dyDescent="0.25">
      <c r="A42" s="34"/>
      <c r="B42" s="4" t="s">
        <v>87</v>
      </c>
      <c r="C42" s="4" t="s">
        <v>88</v>
      </c>
      <c r="D42" s="4" t="s">
        <v>85</v>
      </c>
      <c r="E42" s="34">
        <v>507</v>
      </c>
      <c r="F42" s="34">
        <v>513</v>
      </c>
      <c r="G42" s="34">
        <v>513</v>
      </c>
      <c r="H42" s="34">
        <v>513</v>
      </c>
      <c r="I42" s="34">
        <v>513</v>
      </c>
    </row>
    <row r="43" spans="1:9" ht="48" customHeight="1" x14ac:dyDescent="0.25">
      <c r="A43" s="34"/>
      <c r="B43" s="4" t="s">
        <v>89</v>
      </c>
      <c r="C43" s="4" t="s">
        <v>90</v>
      </c>
      <c r="D43" s="4" t="s">
        <v>85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</row>
  </sheetData>
  <mergeCells count="12">
    <mergeCell ref="B39:D39"/>
    <mergeCell ref="B38:I38"/>
    <mergeCell ref="B10:I10"/>
    <mergeCell ref="B11:I11"/>
    <mergeCell ref="B20:I20"/>
    <mergeCell ref="B22:I22"/>
    <mergeCell ref="B31:I31"/>
    <mergeCell ref="E1:I5"/>
    <mergeCell ref="B12:D12"/>
    <mergeCell ref="B21:D21"/>
    <mergeCell ref="B23:D23"/>
    <mergeCell ref="B32:D32"/>
  </mergeCells>
  <pageMargins left="0.7" right="0.7" top="0.75" bottom="0.75" header="0.3" footer="0.3"/>
  <pageSetup paperSize="9" scale="72" orientation="portrait" r:id="rId1"/>
  <rowBreaks count="1" manualBreakCount="1">
    <brk id="3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A9" zoomScale="130" zoomScaleNormal="130" zoomScaleSheetLayoutView="100" workbookViewId="0">
      <selection activeCell="I6" sqref="I6"/>
    </sheetView>
  </sheetViews>
  <sheetFormatPr defaultRowHeight="15" x14ac:dyDescent="0.25"/>
  <cols>
    <col min="1" max="1" width="14.85546875" customWidth="1"/>
    <col min="2" max="2" width="21.5703125" customWidth="1"/>
    <col min="3" max="3" width="21.28515625" customWidth="1"/>
    <col min="6" max="6" width="10.7109375" bestFit="1" customWidth="1"/>
    <col min="8" max="8" width="13.7109375" customWidth="1"/>
    <col min="9" max="9" width="10.85546875" customWidth="1"/>
    <col min="10" max="10" width="12.140625" customWidth="1"/>
    <col min="11" max="11" width="15.5703125" customWidth="1"/>
    <col min="12" max="12" width="18.7109375" customWidth="1"/>
  </cols>
  <sheetData>
    <row r="1" spans="1:19" ht="72" customHeight="1" x14ac:dyDescent="0.25">
      <c r="A1" s="3"/>
      <c r="B1" s="3"/>
      <c r="C1" s="3"/>
      <c r="D1" s="3"/>
      <c r="E1" s="3"/>
      <c r="F1" s="114" t="s">
        <v>138</v>
      </c>
      <c r="G1" s="114"/>
      <c r="H1" s="114"/>
      <c r="I1" s="114"/>
      <c r="J1" s="114"/>
      <c r="K1" s="114"/>
    </row>
    <row r="2" spans="1:19" ht="39.75" customHeight="1" x14ac:dyDescent="0.25">
      <c r="A2" s="116" t="s">
        <v>140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9" ht="47.25" customHeight="1" x14ac:dyDescent="0.25">
      <c r="A3" s="115" t="s">
        <v>0</v>
      </c>
      <c r="B3" s="115" t="s">
        <v>1</v>
      </c>
      <c r="C3" s="115" t="s">
        <v>2</v>
      </c>
      <c r="D3" s="115" t="s">
        <v>3</v>
      </c>
      <c r="E3" s="115"/>
      <c r="F3" s="115"/>
      <c r="G3" s="115"/>
      <c r="H3" s="115" t="s">
        <v>4</v>
      </c>
      <c r="I3" s="115"/>
      <c r="J3" s="115"/>
      <c r="K3" s="115"/>
    </row>
    <row r="4" spans="1:19" x14ac:dyDescent="0.25">
      <c r="A4" s="115"/>
      <c r="B4" s="115"/>
      <c r="C4" s="115"/>
      <c r="D4" s="115"/>
      <c r="E4" s="115"/>
      <c r="F4" s="115"/>
      <c r="G4" s="115"/>
      <c r="H4" s="115" t="s">
        <v>5</v>
      </c>
      <c r="I4" s="115"/>
      <c r="J4" s="115"/>
      <c r="K4" s="115"/>
    </row>
    <row r="5" spans="1:19" x14ac:dyDescent="0.25">
      <c r="A5" s="115"/>
      <c r="B5" s="115"/>
      <c r="C5" s="115"/>
      <c r="D5" s="1" t="s">
        <v>6</v>
      </c>
      <c r="E5" s="1" t="s">
        <v>7</v>
      </c>
      <c r="F5" s="1" t="s">
        <v>8</v>
      </c>
      <c r="G5" s="1" t="s">
        <v>9</v>
      </c>
      <c r="H5" s="1">
        <v>2023</v>
      </c>
      <c r="I5" s="1">
        <v>2024</v>
      </c>
      <c r="J5" s="1">
        <v>2025</v>
      </c>
      <c r="K5" s="1" t="s">
        <v>10</v>
      </c>
    </row>
    <row r="6" spans="1:19" ht="74.25" customHeight="1" thickBot="1" x14ac:dyDescent="0.3">
      <c r="A6" s="2" t="s">
        <v>11</v>
      </c>
      <c r="B6" s="123" t="s">
        <v>12</v>
      </c>
      <c r="C6" s="124"/>
      <c r="D6" s="10">
        <v>814</v>
      </c>
      <c r="E6" s="10"/>
      <c r="F6" s="10"/>
      <c r="G6" s="11"/>
      <c r="H6" s="12">
        <f>H7+H13+H22+H25+H27+H40+H50</f>
        <v>7529.2999999999993</v>
      </c>
      <c r="I6" s="39">
        <f>I7+I13+I22+I25+I27+I40+I50</f>
        <v>6873.8</v>
      </c>
      <c r="J6" s="39">
        <f>J7+J13+J22+J25+J27+J40+J50</f>
        <v>6919.4</v>
      </c>
      <c r="K6" s="13">
        <f>H6+I6+J6</f>
        <v>21322.5</v>
      </c>
      <c r="L6" s="37"/>
      <c r="N6" s="37"/>
      <c r="Q6" s="37"/>
      <c r="S6">
        <v>0</v>
      </c>
    </row>
    <row r="7" spans="1:19" s="51" customFormat="1" ht="24" customHeight="1" thickBot="1" x14ac:dyDescent="0.3">
      <c r="A7" s="121" t="s">
        <v>13</v>
      </c>
      <c r="B7" s="121" t="s">
        <v>14</v>
      </c>
      <c r="C7" s="119" t="s">
        <v>15</v>
      </c>
      <c r="D7" s="46">
        <v>814</v>
      </c>
      <c r="E7" s="47" t="s">
        <v>18</v>
      </c>
      <c r="F7" s="48"/>
      <c r="G7" s="48"/>
      <c r="H7" s="45">
        <f>H8+H9+H10+H12</f>
        <v>2239</v>
      </c>
      <c r="I7" s="45">
        <f>I9+I10+I11</f>
        <v>1905</v>
      </c>
      <c r="J7" s="45">
        <f>J9+J10+J11</f>
        <v>1905</v>
      </c>
      <c r="K7" s="49">
        <f>K9+K10+K11</f>
        <v>6049</v>
      </c>
      <c r="L7" s="50"/>
    </row>
    <row r="8" spans="1:19" s="51" customFormat="1" hidden="1" x14ac:dyDescent="0.25">
      <c r="A8" s="122"/>
      <c r="B8" s="122"/>
      <c r="C8" s="125"/>
      <c r="D8" s="52">
        <v>814</v>
      </c>
      <c r="E8" s="53" t="s">
        <v>18</v>
      </c>
      <c r="F8" s="53" t="s">
        <v>113</v>
      </c>
      <c r="G8" s="53" t="s">
        <v>31</v>
      </c>
      <c r="H8" s="54"/>
      <c r="I8" s="54">
        <v>0</v>
      </c>
      <c r="J8" s="54">
        <v>0</v>
      </c>
      <c r="K8" s="55">
        <f>H8+I8+J8</f>
        <v>0</v>
      </c>
    </row>
    <row r="9" spans="1:19" s="51" customFormat="1" x14ac:dyDescent="0.25">
      <c r="A9" s="122"/>
      <c r="B9" s="122"/>
      <c r="C9" s="125"/>
      <c r="D9" s="52">
        <v>814</v>
      </c>
      <c r="E9" s="53" t="s">
        <v>18</v>
      </c>
      <c r="F9" s="53" t="s">
        <v>20</v>
      </c>
      <c r="G9" s="53" t="s">
        <v>31</v>
      </c>
      <c r="H9" s="54">
        <v>1685</v>
      </c>
      <c r="I9" s="54">
        <v>1685</v>
      </c>
      <c r="J9" s="54">
        <v>1685</v>
      </c>
      <c r="K9" s="55">
        <f>H9+I9+J9</f>
        <v>5055</v>
      </c>
    </row>
    <row r="10" spans="1:19" s="51" customFormat="1" ht="15" customHeight="1" thickBot="1" x14ac:dyDescent="0.3">
      <c r="A10" s="122"/>
      <c r="B10" s="122"/>
      <c r="C10" s="125"/>
      <c r="D10" s="52">
        <v>814</v>
      </c>
      <c r="E10" s="53" t="s">
        <v>18</v>
      </c>
      <c r="F10" s="53" t="s">
        <v>21</v>
      </c>
      <c r="G10" s="53" t="s">
        <v>31</v>
      </c>
      <c r="H10" s="54">
        <v>554</v>
      </c>
      <c r="I10" s="54">
        <v>220</v>
      </c>
      <c r="J10" s="54">
        <v>220</v>
      </c>
      <c r="K10" s="55">
        <f>H10+I10+J10</f>
        <v>994</v>
      </c>
    </row>
    <row r="11" spans="1:19" s="51" customFormat="1" ht="15.75" hidden="1" thickBot="1" x14ac:dyDescent="0.3">
      <c r="A11" s="122"/>
      <c r="B11" s="122"/>
      <c r="C11" s="125"/>
      <c r="D11" s="52">
        <v>814</v>
      </c>
      <c r="E11" s="53" t="s">
        <v>18</v>
      </c>
      <c r="F11" s="53" t="s">
        <v>110</v>
      </c>
      <c r="G11" s="53" t="s">
        <v>31</v>
      </c>
      <c r="H11" s="54"/>
      <c r="I11" s="54"/>
      <c r="J11" s="54"/>
      <c r="K11" s="55"/>
    </row>
    <row r="12" spans="1:19" s="51" customFormat="1" ht="15.75" hidden="1" thickBot="1" x14ac:dyDescent="0.3">
      <c r="A12" s="89"/>
      <c r="B12" s="89"/>
      <c r="C12" s="90"/>
      <c r="D12" s="52">
        <v>814</v>
      </c>
      <c r="E12" s="53" t="s">
        <v>18</v>
      </c>
      <c r="F12" s="53" t="s">
        <v>110</v>
      </c>
      <c r="G12" s="53" t="s">
        <v>31</v>
      </c>
      <c r="H12" s="54"/>
      <c r="I12" s="54"/>
      <c r="J12" s="54"/>
      <c r="K12" s="55">
        <f>H12+I12+J12</f>
        <v>0</v>
      </c>
    </row>
    <row r="13" spans="1:19" s="51" customFormat="1" ht="17.25" customHeight="1" thickBot="1" x14ac:dyDescent="0.3">
      <c r="A13" s="121" t="s">
        <v>16</v>
      </c>
      <c r="B13" s="121" t="s">
        <v>127</v>
      </c>
      <c r="C13" s="119" t="s">
        <v>15</v>
      </c>
      <c r="D13" s="46">
        <v>814</v>
      </c>
      <c r="E13" s="47" t="s">
        <v>19</v>
      </c>
      <c r="F13" s="47"/>
      <c r="G13" s="47"/>
      <c r="H13" s="45">
        <f>H15+H16+H17+H18+H19+H20+H21+H14</f>
        <v>1296.7</v>
      </c>
      <c r="I13" s="45">
        <f>I15+I16+I19+I14</f>
        <v>1127.8</v>
      </c>
      <c r="J13" s="45">
        <f>J15+J16+J19+J14</f>
        <v>1173.4000000000001</v>
      </c>
      <c r="K13" s="49">
        <f>K15+K16+K17+K18+K19</f>
        <v>2555.9</v>
      </c>
    </row>
    <row r="14" spans="1:19" s="51" customFormat="1" ht="24.75" customHeight="1" x14ac:dyDescent="0.25">
      <c r="A14" s="122"/>
      <c r="B14" s="122"/>
      <c r="C14" s="125"/>
      <c r="D14" s="56">
        <v>814</v>
      </c>
      <c r="E14" s="57" t="s">
        <v>19</v>
      </c>
      <c r="F14" s="57" t="s">
        <v>119</v>
      </c>
      <c r="G14" s="57" t="s">
        <v>31</v>
      </c>
      <c r="H14" s="58">
        <v>344</v>
      </c>
      <c r="I14" s="58">
        <v>344</v>
      </c>
      <c r="J14" s="58">
        <v>344</v>
      </c>
      <c r="K14" s="59">
        <f>SUM(H14:J14)</f>
        <v>1032</v>
      </c>
      <c r="L14" s="50"/>
    </row>
    <row r="15" spans="1:19" s="51" customFormat="1" ht="24.75" customHeight="1" x14ac:dyDescent="0.25">
      <c r="A15" s="122"/>
      <c r="B15" s="122"/>
      <c r="C15" s="125"/>
      <c r="D15" s="56">
        <v>814</v>
      </c>
      <c r="E15" s="57" t="s">
        <v>19</v>
      </c>
      <c r="F15" s="57" t="s">
        <v>22</v>
      </c>
      <c r="G15" s="57" t="s">
        <v>31</v>
      </c>
      <c r="H15" s="58">
        <v>947.7</v>
      </c>
      <c r="I15" s="58">
        <v>778.8</v>
      </c>
      <c r="J15" s="58">
        <v>824.4</v>
      </c>
      <c r="K15" s="59">
        <f>SUM(H15:J15)</f>
        <v>2550.9</v>
      </c>
      <c r="L15" s="50"/>
    </row>
    <row r="16" spans="1:19" s="51" customFormat="1" ht="18" customHeight="1" x14ac:dyDescent="0.25">
      <c r="A16" s="122"/>
      <c r="B16" s="122"/>
      <c r="C16" s="125"/>
      <c r="D16" s="56">
        <v>814</v>
      </c>
      <c r="E16" s="57" t="s">
        <v>19</v>
      </c>
      <c r="F16" s="57" t="s">
        <v>112</v>
      </c>
      <c r="G16" s="57" t="s">
        <v>31</v>
      </c>
      <c r="H16" s="58">
        <v>5</v>
      </c>
      <c r="I16" s="58">
        <v>5</v>
      </c>
      <c r="J16" s="58">
        <v>5</v>
      </c>
      <c r="K16" s="59">
        <f>H16</f>
        <v>5</v>
      </c>
    </row>
    <row r="17" spans="1:12" s="51" customFormat="1" ht="23.25" hidden="1" customHeight="1" thickBot="1" x14ac:dyDescent="0.3">
      <c r="A17" s="122"/>
      <c r="B17" s="122"/>
      <c r="C17" s="125"/>
      <c r="D17" s="56">
        <v>814</v>
      </c>
      <c r="E17" s="57" t="s">
        <v>19</v>
      </c>
      <c r="F17" s="57" t="s">
        <v>113</v>
      </c>
      <c r="G17" s="57" t="s">
        <v>31</v>
      </c>
      <c r="H17" s="58"/>
      <c r="I17" s="58"/>
      <c r="J17" s="58"/>
      <c r="K17" s="59">
        <f>H17</f>
        <v>0</v>
      </c>
    </row>
    <row r="18" spans="1:12" s="51" customFormat="1" ht="23.25" hidden="1" customHeight="1" thickBot="1" x14ac:dyDescent="0.3">
      <c r="A18" s="122"/>
      <c r="B18" s="122"/>
      <c r="C18" s="125"/>
      <c r="D18" s="60" t="s">
        <v>28</v>
      </c>
      <c r="E18" s="60" t="s">
        <v>19</v>
      </c>
      <c r="F18" s="60" t="s">
        <v>116</v>
      </c>
      <c r="G18" s="60" t="s">
        <v>31</v>
      </c>
      <c r="H18" s="61"/>
      <c r="I18" s="61"/>
      <c r="J18" s="61"/>
      <c r="K18" s="62">
        <f>H18+I18+J18</f>
        <v>0</v>
      </c>
    </row>
    <row r="19" spans="1:12" s="51" customFormat="1" ht="0.75" customHeight="1" thickBot="1" x14ac:dyDescent="0.3">
      <c r="A19" s="122"/>
      <c r="B19" s="122"/>
      <c r="C19" s="125"/>
      <c r="D19" s="63">
        <v>814</v>
      </c>
      <c r="E19" s="64" t="s">
        <v>19</v>
      </c>
      <c r="F19" s="64" t="s">
        <v>119</v>
      </c>
      <c r="G19" s="64" t="s">
        <v>31</v>
      </c>
      <c r="H19" s="39"/>
      <c r="I19" s="39"/>
      <c r="J19" s="39"/>
      <c r="K19" s="65">
        <f>H19+I19+J19</f>
        <v>0</v>
      </c>
    </row>
    <row r="20" spans="1:12" s="51" customFormat="1" ht="20.25" hidden="1" customHeight="1" thickBot="1" x14ac:dyDescent="0.3">
      <c r="A20" s="85"/>
      <c r="B20" s="85"/>
      <c r="C20" s="86"/>
      <c r="D20" s="63">
        <v>814</v>
      </c>
      <c r="E20" s="64" t="s">
        <v>19</v>
      </c>
      <c r="F20" s="64" t="s">
        <v>120</v>
      </c>
      <c r="G20" s="64" t="s">
        <v>31</v>
      </c>
      <c r="H20" s="39"/>
      <c r="I20" s="39"/>
      <c r="J20" s="39"/>
      <c r="K20" s="65">
        <f>H20+I20+J20</f>
        <v>0</v>
      </c>
    </row>
    <row r="21" spans="1:12" s="51" customFormat="1" ht="20.25" hidden="1" customHeight="1" thickBot="1" x14ac:dyDescent="0.3">
      <c r="A21" s="89"/>
      <c r="B21" s="89"/>
      <c r="C21" s="90"/>
      <c r="D21" s="63">
        <v>814</v>
      </c>
      <c r="E21" s="64" t="s">
        <v>19</v>
      </c>
      <c r="F21" s="64" t="s">
        <v>128</v>
      </c>
      <c r="G21" s="64" t="s">
        <v>31</v>
      </c>
      <c r="H21" s="39"/>
      <c r="I21" s="39"/>
      <c r="J21" s="39"/>
      <c r="K21" s="65">
        <f>H21+I21+J21</f>
        <v>0</v>
      </c>
    </row>
    <row r="22" spans="1:12" s="51" customFormat="1" ht="19.5" customHeight="1" thickBot="1" x14ac:dyDescent="0.3">
      <c r="A22" s="121" t="s">
        <v>23</v>
      </c>
      <c r="B22" s="121" t="s">
        <v>125</v>
      </c>
      <c r="C22" s="121" t="s">
        <v>15</v>
      </c>
      <c r="D22" s="92">
        <v>814</v>
      </c>
      <c r="E22" s="47" t="s">
        <v>24</v>
      </c>
      <c r="F22" s="47"/>
      <c r="G22" s="47"/>
      <c r="H22" s="45">
        <f>H23</f>
        <v>71.2</v>
      </c>
      <c r="I22" s="45">
        <f>I24+I23</f>
        <v>52</v>
      </c>
      <c r="J22" s="45">
        <f>J24+J23</f>
        <v>52</v>
      </c>
      <c r="K22" s="49">
        <f>H22+I22+J22</f>
        <v>175.2</v>
      </c>
    </row>
    <row r="23" spans="1:12" s="51" customFormat="1" ht="18" customHeight="1" thickBot="1" x14ac:dyDescent="0.3">
      <c r="A23" s="122"/>
      <c r="B23" s="122"/>
      <c r="C23" s="122"/>
      <c r="D23" s="87">
        <v>814</v>
      </c>
      <c r="E23" s="67" t="s">
        <v>24</v>
      </c>
      <c r="F23" s="67" t="s">
        <v>25</v>
      </c>
      <c r="G23" s="67" t="s">
        <v>123</v>
      </c>
      <c r="H23" s="61">
        <v>71.2</v>
      </c>
      <c r="I23" s="61">
        <v>52</v>
      </c>
      <c r="J23" s="61">
        <v>52</v>
      </c>
      <c r="K23" s="88">
        <f t="shared" ref="K23:K33" si="0">SUM(H23:J23)</f>
        <v>175.2</v>
      </c>
    </row>
    <row r="24" spans="1:12" s="51" customFormat="1" ht="21.75" hidden="1" customHeight="1" thickBot="1" x14ac:dyDescent="0.3">
      <c r="A24" s="122"/>
      <c r="B24" s="122"/>
      <c r="C24" s="120"/>
      <c r="D24" s="93">
        <v>814</v>
      </c>
      <c r="E24" s="57" t="s">
        <v>24</v>
      </c>
      <c r="F24" s="57" t="s">
        <v>121</v>
      </c>
      <c r="G24" s="57" t="s">
        <v>31</v>
      </c>
      <c r="H24" s="58"/>
      <c r="I24" s="58"/>
      <c r="J24" s="58"/>
      <c r="K24" s="59">
        <f t="shared" si="0"/>
        <v>0</v>
      </c>
    </row>
    <row r="25" spans="1:12" s="51" customFormat="1" ht="27" customHeight="1" thickBot="1" x14ac:dyDescent="0.3">
      <c r="A25" s="121" t="s">
        <v>26</v>
      </c>
      <c r="B25" s="121" t="s">
        <v>126</v>
      </c>
      <c r="C25" s="119" t="s">
        <v>15</v>
      </c>
      <c r="D25" s="66" t="s">
        <v>28</v>
      </c>
      <c r="E25" s="47" t="s">
        <v>96</v>
      </c>
      <c r="F25" s="47"/>
      <c r="G25" s="47"/>
      <c r="H25" s="45">
        <f>H26</f>
        <v>5</v>
      </c>
      <c r="I25" s="45">
        <f t="shared" ref="I25:J25" si="1">I26</f>
        <v>5</v>
      </c>
      <c r="J25" s="45">
        <f t="shared" si="1"/>
        <v>5</v>
      </c>
      <c r="K25" s="49">
        <f t="shared" si="0"/>
        <v>15</v>
      </c>
    </row>
    <row r="26" spans="1:12" s="51" customFormat="1" ht="25.5" customHeight="1" thickBot="1" x14ac:dyDescent="0.3">
      <c r="A26" s="120"/>
      <c r="B26" s="120"/>
      <c r="C26" s="120"/>
      <c r="D26" s="67" t="s">
        <v>28</v>
      </c>
      <c r="E26" s="67" t="s">
        <v>96</v>
      </c>
      <c r="F26" s="67" t="s">
        <v>97</v>
      </c>
      <c r="G26" s="67" t="s">
        <v>31</v>
      </c>
      <c r="H26" s="61">
        <v>5</v>
      </c>
      <c r="I26" s="61">
        <v>5</v>
      </c>
      <c r="J26" s="61">
        <v>5</v>
      </c>
      <c r="K26" s="62">
        <f t="shared" si="0"/>
        <v>15</v>
      </c>
    </row>
    <row r="27" spans="1:12" s="51" customFormat="1" ht="16.5" customHeight="1" thickBot="1" x14ac:dyDescent="0.3">
      <c r="A27" s="121" t="s">
        <v>118</v>
      </c>
      <c r="B27" s="121" t="s">
        <v>27</v>
      </c>
      <c r="C27" s="121" t="s">
        <v>15</v>
      </c>
      <c r="D27" s="91" t="s">
        <v>28</v>
      </c>
      <c r="E27" s="47" t="s">
        <v>29</v>
      </c>
      <c r="F27" s="47"/>
      <c r="G27" s="47"/>
      <c r="H27" s="45">
        <f>H32+H33+H34+H35+H37+H38+H39+H36+H31</f>
        <v>1175.3</v>
      </c>
      <c r="I27" s="45">
        <f>I32+I33+I34+I35+I37</f>
        <v>1151.5</v>
      </c>
      <c r="J27" s="45">
        <f>J32+J33+J34+J35+J37</f>
        <v>1151.5</v>
      </c>
      <c r="K27" s="49">
        <f>K29+K30+K32+K33+K35+K37</f>
        <v>3487.22</v>
      </c>
      <c r="L27" s="50"/>
    </row>
    <row r="28" spans="1:12" s="51" customFormat="1" ht="17.25" hidden="1" customHeight="1" x14ac:dyDescent="0.25">
      <c r="A28" s="122"/>
      <c r="B28" s="122"/>
      <c r="C28" s="122"/>
      <c r="D28" s="68" t="s">
        <v>28</v>
      </c>
      <c r="E28" s="69" t="s">
        <v>29</v>
      </c>
      <c r="F28" s="69" t="s">
        <v>117</v>
      </c>
      <c r="G28" s="69" t="s">
        <v>111</v>
      </c>
      <c r="H28" s="70"/>
      <c r="I28" s="70"/>
      <c r="J28" s="70"/>
      <c r="K28" s="71">
        <v>18.02</v>
      </c>
      <c r="L28" s="50"/>
    </row>
    <row r="29" spans="1:12" s="51" customFormat="1" ht="17.25" hidden="1" customHeight="1" x14ac:dyDescent="0.25">
      <c r="A29" s="122"/>
      <c r="B29" s="122"/>
      <c r="C29" s="122"/>
      <c r="D29" s="68" t="s">
        <v>28</v>
      </c>
      <c r="E29" s="69" t="s">
        <v>29</v>
      </c>
      <c r="F29" s="69" t="s">
        <v>114</v>
      </c>
      <c r="G29" s="69" t="s">
        <v>111</v>
      </c>
      <c r="H29" s="70"/>
      <c r="I29" s="70"/>
      <c r="J29" s="70"/>
      <c r="K29" s="71">
        <v>18.02</v>
      </c>
      <c r="L29" s="50"/>
    </row>
    <row r="30" spans="1:12" s="51" customFormat="1" ht="17.25" hidden="1" customHeight="1" x14ac:dyDescent="0.25">
      <c r="A30" s="122"/>
      <c r="B30" s="122"/>
      <c r="C30" s="122"/>
      <c r="D30" s="68" t="s">
        <v>28</v>
      </c>
      <c r="E30" s="72" t="s">
        <v>29</v>
      </c>
      <c r="F30" s="72" t="s">
        <v>115</v>
      </c>
      <c r="G30" s="72" t="s">
        <v>111</v>
      </c>
      <c r="H30" s="73"/>
      <c r="I30" s="73"/>
      <c r="J30" s="73"/>
      <c r="K30" s="74">
        <v>17.7</v>
      </c>
      <c r="L30" s="50"/>
    </row>
    <row r="31" spans="1:12" s="51" customFormat="1" ht="23.25" hidden="1" customHeight="1" x14ac:dyDescent="0.25">
      <c r="A31" s="122"/>
      <c r="B31" s="122"/>
      <c r="C31" s="122"/>
      <c r="D31" s="68" t="s">
        <v>28</v>
      </c>
      <c r="E31" s="75" t="s">
        <v>29</v>
      </c>
      <c r="F31" s="75" t="s">
        <v>130</v>
      </c>
      <c r="G31" s="75" t="s">
        <v>111</v>
      </c>
      <c r="H31" s="73"/>
      <c r="I31" s="73"/>
      <c r="J31" s="73"/>
      <c r="K31" s="74">
        <f t="shared" ref="K31" si="2">SUM(H31:J31)</f>
        <v>0</v>
      </c>
    </row>
    <row r="32" spans="1:12" s="51" customFormat="1" ht="23.25" customHeight="1" x14ac:dyDescent="0.25">
      <c r="A32" s="122"/>
      <c r="B32" s="122"/>
      <c r="C32" s="122"/>
      <c r="D32" s="68" t="s">
        <v>28</v>
      </c>
      <c r="E32" s="75" t="s">
        <v>29</v>
      </c>
      <c r="F32" s="75" t="s">
        <v>30</v>
      </c>
      <c r="G32" s="75" t="s">
        <v>111</v>
      </c>
      <c r="H32" s="73">
        <v>1018.5</v>
      </c>
      <c r="I32" s="73">
        <v>1018.5</v>
      </c>
      <c r="J32" s="73">
        <v>1018.5</v>
      </c>
      <c r="K32" s="74">
        <f t="shared" si="0"/>
        <v>3055.5</v>
      </c>
    </row>
    <row r="33" spans="1:11" s="51" customFormat="1" ht="21" customHeight="1" x14ac:dyDescent="0.25">
      <c r="A33" s="122"/>
      <c r="B33" s="122"/>
      <c r="C33" s="122"/>
      <c r="D33" s="68" t="s">
        <v>28</v>
      </c>
      <c r="E33" s="75" t="s">
        <v>29</v>
      </c>
      <c r="F33" s="75" t="s">
        <v>30</v>
      </c>
      <c r="G33" s="75" t="s">
        <v>31</v>
      </c>
      <c r="H33" s="73">
        <v>72</v>
      </c>
      <c r="I33" s="73">
        <v>72</v>
      </c>
      <c r="J33" s="73">
        <v>72</v>
      </c>
      <c r="K33" s="74">
        <f t="shared" si="0"/>
        <v>216</v>
      </c>
    </row>
    <row r="34" spans="1:11" s="51" customFormat="1" ht="29.25" customHeight="1" x14ac:dyDescent="0.25">
      <c r="A34" s="122"/>
      <c r="B34" s="122"/>
      <c r="C34" s="122"/>
      <c r="D34" s="68" t="s">
        <v>28</v>
      </c>
      <c r="E34" s="76" t="s">
        <v>29</v>
      </c>
      <c r="F34" s="76" t="s">
        <v>30</v>
      </c>
      <c r="G34" s="76" t="s">
        <v>98</v>
      </c>
      <c r="H34" s="77">
        <v>1</v>
      </c>
      <c r="I34" s="77">
        <v>1</v>
      </c>
      <c r="J34" s="77">
        <v>1</v>
      </c>
      <c r="K34" s="78">
        <f t="shared" ref="K34:K39" si="3">H34+I34+J34</f>
        <v>3</v>
      </c>
    </row>
    <row r="35" spans="1:11" s="51" customFormat="1" ht="23.25" customHeight="1" x14ac:dyDescent="0.25">
      <c r="A35" s="122"/>
      <c r="B35" s="122"/>
      <c r="C35" s="122"/>
      <c r="D35" s="68" t="s">
        <v>28</v>
      </c>
      <c r="E35" s="76" t="s">
        <v>29</v>
      </c>
      <c r="F35" s="76" t="s">
        <v>97</v>
      </c>
      <c r="G35" s="76" t="s">
        <v>31</v>
      </c>
      <c r="H35" s="77">
        <v>57</v>
      </c>
      <c r="I35" s="77">
        <v>57</v>
      </c>
      <c r="J35" s="77">
        <v>57</v>
      </c>
      <c r="K35" s="78">
        <f t="shared" si="3"/>
        <v>171</v>
      </c>
    </row>
    <row r="36" spans="1:11" s="51" customFormat="1" ht="29.25" hidden="1" customHeight="1" x14ac:dyDescent="0.25">
      <c r="A36" s="122"/>
      <c r="B36" s="122"/>
      <c r="C36" s="122"/>
      <c r="D36" s="68" t="s">
        <v>28</v>
      </c>
      <c r="E36" s="76" t="s">
        <v>29</v>
      </c>
      <c r="F36" s="76" t="s">
        <v>97</v>
      </c>
      <c r="G36" s="76" t="s">
        <v>129</v>
      </c>
      <c r="H36" s="77"/>
      <c r="I36" s="77"/>
      <c r="J36" s="77"/>
      <c r="K36" s="78">
        <f t="shared" si="3"/>
        <v>0</v>
      </c>
    </row>
    <row r="37" spans="1:11" s="51" customFormat="1" ht="28.5" customHeight="1" x14ac:dyDescent="0.25">
      <c r="A37" s="122"/>
      <c r="B37" s="122"/>
      <c r="C37" s="122"/>
      <c r="D37" s="68" t="s">
        <v>28</v>
      </c>
      <c r="E37" s="76" t="s">
        <v>29</v>
      </c>
      <c r="F37" s="76" t="s">
        <v>97</v>
      </c>
      <c r="G37" s="76" t="s">
        <v>98</v>
      </c>
      <c r="H37" s="77">
        <v>3</v>
      </c>
      <c r="I37" s="77">
        <v>3</v>
      </c>
      <c r="J37" s="77">
        <v>3</v>
      </c>
      <c r="K37" s="78">
        <f t="shared" si="3"/>
        <v>9</v>
      </c>
    </row>
    <row r="38" spans="1:11" s="51" customFormat="1" ht="29.25" hidden="1" customHeight="1" thickBot="1" x14ac:dyDescent="0.3">
      <c r="A38" s="122"/>
      <c r="B38" s="122"/>
      <c r="C38" s="122"/>
      <c r="D38" s="68" t="s">
        <v>28</v>
      </c>
      <c r="E38" s="76" t="s">
        <v>29</v>
      </c>
      <c r="F38" s="76" t="s">
        <v>122</v>
      </c>
      <c r="G38" s="76" t="s">
        <v>111</v>
      </c>
      <c r="H38" s="77"/>
      <c r="I38" s="77"/>
      <c r="J38" s="77"/>
      <c r="K38" s="78">
        <f t="shared" si="3"/>
        <v>0</v>
      </c>
    </row>
    <row r="39" spans="1:11" s="51" customFormat="1" ht="19.5" customHeight="1" thickBot="1" x14ac:dyDescent="0.3">
      <c r="A39" s="122"/>
      <c r="B39" s="122"/>
      <c r="C39" s="122"/>
      <c r="D39" s="68" t="s">
        <v>28</v>
      </c>
      <c r="E39" s="76" t="s">
        <v>29</v>
      </c>
      <c r="F39" s="76" t="s">
        <v>122</v>
      </c>
      <c r="G39" s="76" t="s">
        <v>111</v>
      </c>
      <c r="H39" s="77">
        <v>23.8</v>
      </c>
      <c r="I39" s="77">
        <v>0</v>
      </c>
      <c r="J39" s="77">
        <v>0</v>
      </c>
      <c r="K39" s="78">
        <f t="shared" si="3"/>
        <v>23.8</v>
      </c>
    </row>
    <row r="40" spans="1:11" s="51" customFormat="1" ht="17.25" customHeight="1" thickBot="1" x14ac:dyDescent="0.3">
      <c r="A40" s="122"/>
      <c r="B40" s="122"/>
      <c r="C40" s="122"/>
      <c r="D40" s="91" t="s">
        <v>28</v>
      </c>
      <c r="E40" s="47" t="s">
        <v>32</v>
      </c>
      <c r="F40" s="47"/>
      <c r="G40" s="47"/>
      <c r="H40" s="45">
        <f>H42+H43+H45+H46+H47+H41+H48+H49+H44</f>
        <v>2742.1</v>
      </c>
      <c r="I40" s="45">
        <f t="shared" ref="I40:J40" si="4">I42+I43+I45+I46+I47+I41</f>
        <v>2632.5</v>
      </c>
      <c r="J40" s="45">
        <f t="shared" si="4"/>
        <v>2632.5</v>
      </c>
      <c r="K40" s="49">
        <f>K45+K46</f>
        <v>6185.9000000000005</v>
      </c>
    </row>
    <row r="41" spans="1:11" s="51" customFormat="1" ht="1.5" hidden="1" customHeight="1" x14ac:dyDescent="0.25">
      <c r="A41" s="122"/>
      <c r="B41" s="122"/>
      <c r="C41" s="122"/>
      <c r="D41" s="79" t="s">
        <v>28</v>
      </c>
      <c r="E41" s="80" t="s">
        <v>32</v>
      </c>
      <c r="F41" s="80" t="s">
        <v>117</v>
      </c>
      <c r="G41" s="80" t="s">
        <v>111</v>
      </c>
      <c r="H41" s="58"/>
      <c r="I41" s="58">
        <v>0</v>
      </c>
      <c r="J41" s="58">
        <v>0</v>
      </c>
      <c r="K41" s="59">
        <f>H41</f>
        <v>0</v>
      </c>
    </row>
    <row r="42" spans="1:11" s="51" customFormat="1" ht="22.5" hidden="1" customHeight="1" x14ac:dyDescent="0.25">
      <c r="A42" s="122"/>
      <c r="B42" s="122"/>
      <c r="C42" s="122"/>
      <c r="D42" s="79" t="s">
        <v>28</v>
      </c>
      <c r="E42" s="80" t="s">
        <v>32</v>
      </c>
      <c r="F42" s="80" t="s">
        <v>114</v>
      </c>
      <c r="G42" s="80" t="s">
        <v>111</v>
      </c>
      <c r="H42" s="58"/>
      <c r="I42" s="58">
        <v>0</v>
      </c>
      <c r="J42" s="58">
        <v>0</v>
      </c>
      <c r="K42" s="59">
        <f>H42</f>
        <v>0</v>
      </c>
    </row>
    <row r="43" spans="1:11" s="51" customFormat="1" ht="23.25" hidden="1" customHeight="1" x14ac:dyDescent="0.25">
      <c r="A43" s="122"/>
      <c r="B43" s="122"/>
      <c r="C43" s="122"/>
      <c r="D43" s="79" t="s">
        <v>28</v>
      </c>
      <c r="E43" s="72" t="s">
        <v>32</v>
      </c>
      <c r="F43" s="72" t="s">
        <v>115</v>
      </c>
      <c r="G43" s="72" t="s">
        <v>111</v>
      </c>
      <c r="H43" s="54"/>
      <c r="I43" s="54">
        <v>0</v>
      </c>
      <c r="J43" s="54">
        <v>0</v>
      </c>
      <c r="K43" s="55">
        <f>H43</f>
        <v>0</v>
      </c>
    </row>
    <row r="44" spans="1:11" s="51" customFormat="1" ht="23.25" hidden="1" customHeight="1" x14ac:dyDescent="0.25">
      <c r="A44" s="122"/>
      <c r="B44" s="122"/>
      <c r="C44" s="122"/>
      <c r="D44" s="79" t="s">
        <v>28</v>
      </c>
      <c r="E44" s="81" t="s">
        <v>32</v>
      </c>
      <c r="F44" s="81" t="s">
        <v>130</v>
      </c>
      <c r="G44" s="81" t="s">
        <v>111</v>
      </c>
      <c r="H44" s="82"/>
      <c r="I44" s="82"/>
      <c r="J44" s="82"/>
      <c r="K44" s="82">
        <f t="shared" ref="K44:K49" si="5">J44+I44+H44</f>
        <v>0</v>
      </c>
    </row>
    <row r="45" spans="1:11" s="51" customFormat="1" ht="23.25" customHeight="1" x14ac:dyDescent="0.25">
      <c r="A45" s="122"/>
      <c r="B45" s="122"/>
      <c r="C45" s="122"/>
      <c r="D45" s="79" t="s">
        <v>28</v>
      </c>
      <c r="E45" s="81" t="s">
        <v>32</v>
      </c>
      <c r="F45" s="81" t="s">
        <v>30</v>
      </c>
      <c r="G45" s="81" t="s">
        <v>111</v>
      </c>
      <c r="H45" s="82">
        <v>1531.7</v>
      </c>
      <c r="I45" s="82">
        <v>1531.7</v>
      </c>
      <c r="J45" s="82">
        <v>1531.7</v>
      </c>
      <c r="K45" s="82">
        <f t="shared" si="5"/>
        <v>4595.1000000000004</v>
      </c>
    </row>
    <row r="46" spans="1:11" s="51" customFormat="1" ht="19.5" customHeight="1" x14ac:dyDescent="0.25">
      <c r="A46" s="122"/>
      <c r="B46" s="122"/>
      <c r="C46" s="122"/>
      <c r="D46" s="79" t="s">
        <v>28</v>
      </c>
      <c r="E46" s="81" t="s">
        <v>32</v>
      </c>
      <c r="F46" s="81" t="s">
        <v>30</v>
      </c>
      <c r="G46" s="81" t="s">
        <v>31</v>
      </c>
      <c r="H46" s="82">
        <v>547</v>
      </c>
      <c r="I46" s="82">
        <v>521.9</v>
      </c>
      <c r="J46" s="82">
        <v>521.9</v>
      </c>
      <c r="K46" s="82">
        <f t="shared" si="5"/>
        <v>1590.8</v>
      </c>
    </row>
    <row r="47" spans="1:11" s="51" customFormat="1" ht="29.25" customHeight="1" x14ac:dyDescent="0.25">
      <c r="A47" s="122"/>
      <c r="B47" s="122"/>
      <c r="C47" s="122"/>
      <c r="D47" s="79" t="s">
        <v>28</v>
      </c>
      <c r="E47" s="72" t="s">
        <v>32</v>
      </c>
      <c r="F47" s="72" t="s">
        <v>97</v>
      </c>
      <c r="G47" s="72" t="s">
        <v>31</v>
      </c>
      <c r="H47" s="83">
        <v>578.9</v>
      </c>
      <c r="I47" s="84">
        <v>578.9</v>
      </c>
      <c r="J47" s="84">
        <v>578.9</v>
      </c>
      <c r="K47" s="84">
        <f t="shared" si="5"/>
        <v>1736.6999999999998</v>
      </c>
    </row>
    <row r="48" spans="1:11" s="51" customFormat="1" ht="1.5" hidden="1" customHeight="1" x14ac:dyDescent="0.25">
      <c r="A48" s="85"/>
      <c r="B48" s="120"/>
      <c r="C48" s="120"/>
      <c r="D48" s="79" t="s">
        <v>28</v>
      </c>
      <c r="E48" s="72" t="s">
        <v>32</v>
      </c>
      <c r="F48" s="72" t="s">
        <v>122</v>
      </c>
      <c r="G48" s="72" t="s">
        <v>111</v>
      </c>
      <c r="H48" s="83"/>
      <c r="I48" s="84"/>
      <c r="J48" s="84"/>
      <c r="K48" s="84">
        <f t="shared" si="5"/>
        <v>0</v>
      </c>
    </row>
    <row r="49" spans="1:11" s="51" customFormat="1" ht="18" customHeight="1" thickBot="1" x14ac:dyDescent="0.3">
      <c r="A49" s="103"/>
      <c r="B49" s="103"/>
      <c r="C49" s="141"/>
      <c r="D49" s="142" t="s">
        <v>28</v>
      </c>
      <c r="E49" s="72" t="s">
        <v>32</v>
      </c>
      <c r="F49" s="72" t="s">
        <v>122</v>
      </c>
      <c r="G49" s="72" t="s">
        <v>111</v>
      </c>
      <c r="H49" s="83">
        <v>84.5</v>
      </c>
      <c r="I49" s="84">
        <v>0</v>
      </c>
      <c r="J49" s="84">
        <v>0</v>
      </c>
      <c r="K49" s="84">
        <f t="shared" si="5"/>
        <v>84.5</v>
      </c>
    </row>
    <row r="50" spans="1:11" ht="16.5" hidden="1" customHeight="1" thickBot="1" x14ac:dyDescent="0.3">
      <c r="A50" s="115" t="s">
        <v>99</v>
      </c>
      <c r="B50" s="115" t="s">
        <v>93</v>
      </c>
      <c r="C50" s="117" t="s">
        <v>15</v>
      </c>
      <c r="D50" s="18">
        <v>814</v>
      </c>
      <c r="E50" s="19" t="s">
        <v>91</v>
      </c>
      <c r="F50" s="19"/>
      <c r="G50" s="19"/>
      <c r="H50" s="20">
        <f>H51</f>
        <v>0</v>
      </c>
      <c r="I50" s="20">
        <f>I51</f>
        <v>0</v>
      </c>
      <c r="J50" s="20">
        <f>J51</f>
        <v>0</v>
      </c>
      <c r="K50" s="21">
        <f>SUM(H50:J50)</f>
        <v>0</v>
      </c>
    </row>
    <row r="51" spans="1:11" ht="16.5" hidden="1" customHeight="1" x14ac:dyDescent="0.25">
      <c r="A51" s="115"/>
      <c r="B51" s="115"/>
      <c r="C51" s="118"/>
      <c r="D51" s="14">
        <v>814</v>
      </c>
      <c r="E51" s="15" t="s">
        <v>91</v>
      </c>
      <c r="F51" s="15" t="s">
        <v>92</v>
      </c>
      <c r="G51" s="15" t="s">
        <v>31</v>
      </c>
      <c r="H51" s="16"/>
      <c r="I51" s="16"/>
      <c r="J51" s="16"/>
      <c r="K51" s="17">
        <f>J51+I51+H51</f>
        <v>0</v>
      </c>
    </row>
  </sheetData>
  <mergeCells count="27">
    <mergeCell ref="B6:C6"/>
    <mergeCell ref="B27:B48"/>
    <mergeCell ref="C27:C48"/>
    <mergeCell ref="A22:A24"/>
    <mergeCell ref="B22:B24"/>
    <mergeCell ref="C22:C24"/>
    <mergeCell ref="A7:A11"/>
    <mergeCell ref="B7:B11"/>
    <mergeCell ref="C7:C11"/>
    <mergeCell ref="B13:B19"/>
    <mergeCell ref="C13:C19"/>
    <mergeCell ref="A13:A19"/>
    <mergeCell ref="B50:B51"/>
    <mergeCell ref="C50:C51"/>
    <mergeCell ref="C25:C26"/>
    <mergeCell ref="A25:A26"/>
    <mergeCell ref="B25:B26"/>
    <mergeCell ref="A27:A47"/>
    <mergeCell ref="A50:A51"/>
    <mergeCell ref="F1:K1"/>
    <mergeCell ref="A3:A5"/>
    <mergeCell ref="B3:B5"/>
    <mergeCell ref="C3:C5"/>
    <mergeCell ref="D3:G4"/>
    <mergeCell ref="H3:K3"/>
    <mergeCell ref="H4:K4"/>
    <mergeCell ref="A2:K2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5" zoomScaleNormal="100" zoomScaleSheetLayoutView="100" workbookViewId="0">
      <selection activeCell="F7" sqref="F7"/>
    </sheetView>
  </sheetViews>
  <sheetFormatPr defaultRowHeight="15" x14ac:dyDescent="0.25"/>
  <cols>
    <col min="1" max="1" width="17" style="3" customWidth="1"/>
    <col min="2" max="2" width="20.7109375" style="3" customWidth="1"/>
    <col min="3" max="3" width="22.140625" style="3" customWidth="1"/>
    <col min="4" max="4" width="12.85546875" style="3" customWidth="1"/>
    <col min="5" max="5" width="10.5703125" style="3" customWidth="1"/>
    <col min="6" max="6" width="12.42578125" style="3" customWidth="1"/>
    <col min="7" max="7" width="13.140625" style="3" customWidth="1"/>
    <col min="8" max="16384" width="9.140625" style="3"/>
  </cols>
  <sheetData>
    <row r="1" spans="1:8" ht="78" customHeight="1" x14ac:dyDescent="0.25">
      <c r="D1" s="104" t="s">
        <v>141</v>
      </c>
      <c r="E1" s="104"/>
      <c r="F1" s="104"/>
      <c r="G1" s="104"/>
    </row>
    <row r="2" spans="1:8" ht="10.5" customHeight="1" x14ac:dyDescent="0.25">
      <c r="D2" s="5"/>
      <c r="E2" s="5"/>
      <c r="F2" s="5"/>
      <c r="G2" s="5"/>
    </row>
    <row r="3" spans="1:8" ht="69.75" customHeight="1" x14ac:dyDescent="0.25">
      <c r="A3" s="126" t="s">
        <v>109</v>
      </c>
      <c r="B3" s="126"/>
      <c r="C3" s="126"/>
      <c r="D3" s="126"/>
      <c r="E3" s="126"/>
      <c r="F3" s="126"/>
      <c r="G3" s="126"/>
    </row>
    <row r="4" spans="1:8" ht="7.5" customHeight="1" x14ac:dyDescent="0.25">
      <c r="D4" s="6"/>
      <c r="E4" s="6"/>
      <c r="F4" s="6"/>
      <c r="G4" s="6"/>
    </row>
    <row r="5" spans="1:8" ht="27.75" customHeight="1" x14ac:dyDescent="0.25">
      <c r="A5" s="133" t="s">
        <v>33</v>
      </c>
      <c r="B5" s="132" t="s">
        <v>34</v>
      </c>
      <c r="C5" s="132" t="s">
        <v>35</v>
      </c>
      <c r="D5" s="108" t="s">
        <v>94</v>
      </c>
      <c r="E5" s="109"/>
      <c r="F5" s="109"/>
      <c r="G5" s="110"/>
    </row>
    <row r="6" spans="1:8" ht="33" customHeight="1" thickBot="1" x14ac:dyDescent="0.3">
      <c r="A6" s="135"/>
      <c r="B6" s="136"/>
      <c r="C6" s="128"/>
      <c r="D6" s="22">
        <v>2023</v>
      </c>
      <c r="E6" s="22">
        <v>2024</v>
      </c>
      <c r="F6" s="22">
        <v>2025</v>
      </c>
      <c r="G6" s="94" t="s">
        <v>142</v>
      </c>
    </row>
    <row r="7" spans="1:8" ht="15.75" thickBot="1" x14ac:dyDescent="0.3">
      <c r="A7" s="132" t="s">
        <v>11</v>
      </c>
      <c r="B7" s="127" t="s">
        <v>12</v>
      </c>
      <c r="C7" s="26" t="s">
        <v>36</v>
      </c>
      <c r="D7" s="27">
        <f>D9+D10+D11</f>
        <v>7529.3</v>
      </c>
      <c r="E7" s="27">
        <f>E9+E10+E11</f>
        <v>6873.8</v>
      </c>
      <c r="F7" s="43">
        <f t="shared" ref="F7" si="0">F9+F10+F11</f>
        <v>6919.4</v>
      </c>
      <c r="G7" s="44">
        <f>G9+G10+G11</f>
        <v>21322.499999999996</v>
      </c>
      <c r="H7" s="38"/>
    </row>
    <row r="8" spans="1:8" x14ac:dyDescent="0.25">
      <c r="A8" s="128"/>
      <c r="B8" s="128"/>
      <c r="C8" s="24" t="s">
        <v>37</v>
      </c>
      <c r="D8" s="25">
        <f t="shared" ref="D8:F10" si="1">D13+D18+D23+D28+D33+D38</f>
        <v>0</v>
      </c>
      <c r="E8" s="25"/>
      <c r="F8" s="25"/>
      <c r="G8" s="25">
        <f t="shared" ref="G8:G10" si="2">D8+E8+F8</f>
        <v>0</v>
      </c>
    </row>
    <row r="9" spans="1:8" x14ac:dyDescent="0.25">
      <c r="A9" s="128"/>
      <c r="B9" s="128"/>
      <c r="C9" s="4" t="s">
        <v>38</v>
      </c>
      <c r="D9" s="8">
        <f t="shared" si="1"/>
        <v>108.3</v>
      </c>
      <c r="E9" s="8"/>
      <c r="F9" s="8"/>
      <c r="G9" s="8">
        <f t="shared" si="2"/>
        <v>108.3</v>
      </c>
    </row>
    <row r="10" spans="1:8" x14ac:dyDescent="0.25">
      <c r="A10" s="128"/>
      <c r="B10" s="128"/>
      <c r="C10" s="4" t="s">
        <v>39</v>
      </c>
      <c r="D10" s="8">
        <f t="shared" si="1"/>
        <v>344</v>
      </c>
      <c r="E10" s="8">
        <f t="shared" si="1"/>
        <v>344</v>
      </c>
      <c r="F10" s="8">
        <f t="shared" si="1"/>
        <v>344</v>
      </c>
      <c r="G10" s="8">
        <f t="shared" si="2"/>
        <v>1032</v>
      </c>
    </row>
    <row r="11" spans="1:8" ht="15.75" thickBot="1" x14ac:dyDescent="0.3">
      <c r="A11" s="136"/>
      <c r="B11" s="136"/>
      <c r="C11" s="23" t="s">
        <v>40</v>
      </c>
      <c r="D11" s="29">
        <f>D16+D21+D26+D31+D36+D41</f>
        <v>7077</v>
      </c>
      <c r="E11" s="29">
        <f t="shared" ref="E11:F11" si="3">E16+E21+E26+E31+E36+E41</f>
        <v>6529.8</v>
      </c>
      <c r="F11" s="29">
        <f t="shared" si="3"/>
        <v>6575.4</v>
      </c>
      <c r="G11" s="29">
        <f>SUM(D11:F11)</f>
        <v>20182.199999999997</v>
      </c>
    </row>
    <row r="12" spans="1:8" ht="15.75" thickBot="1" x14ac:dyDescent="0.3">
      <c r="A12" s="132" t="s">
        <v>132</v>
      </c>
      <c r="B12" s="127" t="s">
        <v>42</v>
      </c>
      <c r="C12" s="26" t="s">
        <v>36</v>
      </c>
      <c r="D12" s="95">
        <f>D14+D16+D15</f>
        <v>2239</v>
      </c>
      <c r="E12" s="27">
        <f>E16</f>
        <v>1905</v>
      </c>
      <c r="F12" s="27">
        <f>F16</f>
        <v>1905</v>
      </c>
      <c r="G12" s="28">
        <f>F12+E12+D12</f>
        <v>6049</v>
      </c>
      <c r="H12" s="38"/>
    </row>
    <row r="13" spans="1:8" x14ac:dyDescent="0.25">
      <c r="A13" s="128"/>
      <c r="B13" s="128"/>
      <c r="C13" s="24" t="s">
        <v>37</v>
      </c>
      <c r="D13" s="96"/>
      <c r="E13" s="25"/>
      <c r="F13" s="25"/>
      <c r="G13" s="25">
        <f t="shared" ref="G13:G15" si="4">D13+E13+F13</f>
        <v>0</v>
      </c>
    </row>
    <row r="14" spans="1:8" x14ac:dyDescent="0.25">
      <c r="A14" s="128"/>
      <c r="B14" s="128"/>
      <c r="C14" s="4" t="s">
        <v>38</v>
      </c>
      <c r="D14" s="97"/>
      <c r="E14" s="8"/>
      <c r="F14" s="8"/>
      <c r="G14" s="8">
        <f t="shared" si="4"/>
        <v>0</v>
      </c>
    </row>
    <row r="15" spans="1:8" x14ac:dyDescent="0.25">
      <c r="A15" s="128"/>
      <c r="B15" s="128"/>
      <c r="C15" s="4" t="s">
        <v>39</v>
      </c>
      <c r="D15" s="97"/>
      <c r="E15" s="8"/>
      <c r="F15" s="8"/>
      <c r="G15" s="8">
        <f t="shared" si="4"/>
        <v>0</v>
      </c>
    </row>
    <row r="16" spans="1:8" ht="15.75" thickBot="1" x14ac:dyDescent="0.3">
      <c r="A16" s="136"/>
      <c r="B16" s="136"/>
      <c r="C16" s="23" t="s">
        <v>40</v>
      </c>
      <c r="D16" s="98">
        <v>2239</v>
      </c>
      <c r="E16" s="29">
        <v>1905</v>
      </c>
      <c r="F16" s="29">
        <v>1905</v>
      </c>
      <c r="G16" s="29">
        <f>F16+E16+D16</f>
        <v>6049</v>
      </c>
    </row>
    <row r="17" spans="1:8" ht="15.75" thickBot="1" x14ac:dyDescent="0.3">
      <c r="A17" s="132" t="s">
        <v>133</v>
      </c>
      <c r="B17" s="127" t="s">
        <v>17</v>
      </c>
      <c r="C17" s="26" t="s">
        <v>36</v>
      </c>
      <c r="D17" s="95">
        <f>D19+D20+D21</f>
        <v>1296.7</v>
      </c>
      <c r="E17" s="27">
        <f>E20+E21</f>
        <v>1127.8</v>
      </c>
      <c r="F17" s="27">
        <f>F20+F21</f>
        <v>1173.4000000000001</v>
      </c>
      <c r="G17" s="28">
        <f>F17+E17+D17</f>
        <v>3597.8999999999996</v>
      </c>
    </row>
    <row r="18" spans="1:8" x14ac:dyDescent="0.25">
      <c r="A18" s="128"/>
      <c r="B18" s="128"/>
      <c r="C18" s="24" t="s">
        <v>37</v>
      </c>
      <c r="D18" s="96"/>
      <c r="E18" s="25"/>
      <c r="F18" s="25"/>
      <c r="G18" s="25">
        <f t="shared" ref="G18:G21" si="5">D18+E18+F18</f>
        <v>0</v>
      </c>
    </row>
    <row r="19" spans="1:8" x14ac:dyDescent="0.25">
      <c r="A19" s="128"/>
      <c r="B19" s="128"/>
      <c r="C19" s="4" t="s">
        <v>38</v>
      </c>
      <c r="D19" s="97"/>
      <c r="E19" s="8"/>
      <c r="F19" s="8"/>
      <c r="G19" s="8">
        <f t="shared" si="5"/>
        <v>0</v>
      </c>
      <c r="H19" s="38"/>
    </row>
    <row r="20" spans="1:8" x14ac:dyDescent="0.25">
      <c r="A20" s="128"/>
      <c r="B20" s="128"/>
      <c r="C20" s="4" t="s">
        <v>39</v>
      </c>
      <c r="D20" s="97">
        <v>344</v>
      </c>
      <c r="E20" s="8">
        <v>344</v>
      </c>
      <c r="F20" s="8">
        <v>344</v>
      </c>
      <c r="G20" s="8">
        <f t="shared" si="5"/>
        <v>1032</v>
      </c>
    </row>
    <row r="21" spans="1:8" ht="15.75" thickBot="1" x14ac:dyDescent="0.3">
      <c r="A21" s="136"/>
      <c r="B21" s="136"/>
      <c r="C21" s="23" t="s">
        <v>40</v>
      </c>
      <c r="D21" s="98">
        <v>952.7</v>
      </c>
      <c r="E21" s="29">
        <v>783.8</v>
      </c>
      <c r="F21" s="29">
        <v>829.4</v>
      </c>
      <c r="G21" s="29">
        <f t="shared" si="5"/>
        <v>2565.9</v>
      </c>
    </row>
    <row r="22" spans="1:8" ht="15.75" thickBot="1" x14ac:dyDescent="0.3">
      <c r="A22" s="132" t="s">
        <v>134</v>
      </c>
      <c r="B22" s="127" t="s">
        <v>41</v>
      </c>
      <c r="C22" s="26" t="s">
        <v>36</v>
      </c>
      <c r="D22" s="95">
        <f>D25+D26</f>
        <v>71.2</v>
      </c>
      <c r="E22" s="27">
        <f t="shared" ref="E22:F22" si="6">E25+E26</f>
        <v>52</v>
      </c>
      <c r="F22" s="27">
        <f t="shared" si="6"/>
        <v>52</v>
      </c>
      <c r="G22" s="28">
        <f>F22+E22+D22</f>
        <v>175.2</v>
      </c>
      <c r="H22" s="38"/>
    </row>
    <row r="23" spans="1:8" x14ac:dyDescent="0.25">
      <c r="A23" s="128"/>
      <c r="B23" s="128"/>
      <c r="C23" s="24" t="s">
        <v>37</v>
      </c>
      <c r="D23" s="99"/>
      <c r="E23" s="30"/>
      <c r="F23" s="30"/>
      <c r="G23" s="30">
        <f t="shared" ref="G23:G25" si="7">D23+E23+F23</f>
        <v>0</v>
      </c>
    </row>
    <row r="24" spans="1:8" x14ac:dyDescent="0.25">
      <c r="A24" s="128"/>
      <c r="B24" s="128"/>
      <c r="C24" s="4" t="s">
        <v>38</v>
      </c>
      <c r="D24" s="100"/>
      <c r="E24" s="9"/>
      <c r="F24" s="9"/>
      <c r="G24" s="9">
        <f t="shared" si="7"/>
        <v>0</v>
      </c>
    </row>
    <row r="25" spans="1:8" x14ac:dyDescent="0.25">
      <c r="A25" s="128"/>
      <c r="B25" s="128"/>
      <c r="C25" s="4" t="s">
        <v>39</v>
      </c>
      <c r="D25" s="100"/>
      <c r="E25" s="9"/>
      <c r="F25" s="9"/>
      <c r="G25" s="9">
        <f t="shared" si="7"/>
        <v>0</v>
      </c>
    </row>
    <row r="26" spans="1:8" ht="15.75" thickBot="1" x14ac:dyDescent="0.3">
      <c r="A26" s="128"/>
      <c r="B26" s="128"/>
      <c r="C26" s="23" t="s">
        <v>40</v>
      </c>
      <c r="D26" s="101">
        <v>71.2</v>
      </c>
      <c r="E26" s="31">
        <v>52</v>
      </c>
      <c r="F26" s="31">
        <v>52</v>
      </c>
      <c r="G26" s="31">
        <f>F26+E26+D26</f>
        <v>175.2</v>
      </c>
    </row>
    <row r="27" spans="1:8" ht="18" customHeight="1" thickBot="1" x14ac:dyDescent="0.3">
      <c r="A27" s="137" t="s">
        <v>137</v>
      </c>
      <c r="B27" s="108" t="s">
        <v>95</v>
      </c>
      <c r="C27" s="26" t="s">
        <v>36</v>
      </c>
      <c r="D27" s="102">
        <f>D31</f>
        <v>5</v>
      </c>
      <c r="E27" s="32">
        <v>5</v>
      </c>
      <c r="F27" s="32">
        <v>5</v>
      </c>
      <c r="G27" s="33">
        <f>SUM(D27:F27)</f>
        <v>15</v>
      </c>
    </row>
    <row r="28" spans="1:8" x14ac:dyDescent="0.25">
      <c r="A28" s="137"/>
      <c r="B28" s="137"/>
      <c r="C28" s="24" t="s">
        <v>37</v>
      </c>
      <c r="D28" s="99"/>
      <c r="E28" s="30"/>
      <c r="F28" s="30"/>
      <c r="G28" s="30">
        <f t="shared" ref="G28:G30" si="8">D28+E28+F28</f>
        <v>0</v>
      </c>
    </row>
    <row r="29" spans="1:8" x14ac:dyDescent="0.25">
      <c r="A29" s="137"/>
      <c r="B29" s="137"/>
      <c r="C29" s="4" t="s">
        <v>38</v>
      </c>
      <c r="D29" s="100"/>
      <c r="E29" s="9"/>
      <c r="F29" s="9"/>
      <c r="G29" s="9">
        <f t="shared" si="8"/>
        <v>0</v>
      </c>
    </row>
    <row r="30" spans="1:8" x14ac:dyDescent="0.25">
      <c r="A30" s="137"/>
      <c r="B30" s="137"/>
      <c r="C30" s="4" t="s">
        <v>39</v>
      </c>
      <c r="D30" s="100"/>
      <c r="E30" s="9"/>
      <c r="F30" s="9"/>
      <c r="G30" s="9">
        <f t="shared" si="8"/>
        <v>0</v>
      </c>
    </row>
    <row r="31" spans="1:8" ht="15.75" thickBot="1" x14ac:dyDescent="0.3">
      <c r="A31" s="137"/>
      <c r="B31" s="137"/>
      <c r="C31" s="23" t="s">
        <v>40</v>
      </c>
      <c r="D31" s="101">
        <v>5</v>
      </c>
      <c r="E31" s="31">
        <v>5</v>
      </c>
      <c r="F31" s="31">
        <v>5</v>
      </c>
      <c r="G31" s="31">
        <f>D31+E31+F31</f>
        <v>15</v>
      </c>
    </row>
    <row r="32" spans="1:8" ht="28.5" customHeight="1" thickBot="1" x14ac:dyDescent="0.3">
      <c r="A32" s="133" t="s">
        <v>103</v>
      </c>
      <c r="B32" s="129" t="s">
        <v>27</v>
      </c>
      <c r="C32" s="26" t="s">
        <v>36</v>
      </c>
      <c r="D32" s="102">
        <f>D34+D36</f>
        <v>3917.4</v>
      </c>
      <c r="E32" s="32">
        <f>E34+E36</f>
        <v>3784</v>
      </c>
      <c r="F32" s="32">
        <f>F34+F36</f>
        <v>3784</v>
      </c>
      <c r="G32" s="33">
        <f>G34+G36</f>
        <v>11485.4</v>
      </c>
      <c r="H32" s="38"/>
    </row>
    <row r="33" spans="1:11" ht="18.75" customHeight="1" x14ac:dyDescent="0.25">
      <c r="A33" s="134"/>
      <c r="B33" s="130"/>
      <c r="C33" s="24" t="s">
        <v>37</v>
      </c>
      <c r="D33" s="99"/>
      <c r="E33" s="30"/>
      <c r="F33" s="30"/>
      <c r="G33" s="30">
        <f t="shared" ref="G33:G36" si="9">D33+E33+F33</f>
        <v>0</v>
      </c>
    </row>
    <row r="34" spans="1:11" ht="15.75" customHeight="1" x14ac:dyDescent="0.25">
      <c r="A34" s="134"/>
      <c r="B34" s="130"/>
      <c r="C34" s="4" t="s">
        <v>38</v>
      </c>
      <c r="D34" s="100">
        <v>108.3</v>
      </c>
      <c r="E34" s="9"/>
      <c r="F34" s="9"/>
      <c r="G34" s="9">
        <f t="shared" si="9"/>
        <v>108.3</v>
      </c>
      <c r="H34" s="3" t="s">
        <v>136</v>
      </c>
    </row>
    <row r="35" spans="1:11" ht="14.25" customHeight="1" x14ac:dyDescent="0.25">
      <c r="A35" s="134"/>
      <c r="B35" s="130"/>
      <c r="C35" s="4" t="s">
        <v>39</v>
      </c>
      <c r="D35" s="100"/>
      <c r="E35" s="9"/>
      <c r="F35" s="9"/>
      <c r="G35" s="9">
        <f t="shared" si="9"/>
        <v>0</v>
      </c>
    </row>
    <row r="36" spans="1:11" ht="54" customHeight="1" thickBot="1" x14ac:dyDescent="0.3">
      <c r="A36" s="135"/>
      <c r="B36" s="131"/>
      <c r="C36" s="23" t="s">
        <v>40</v>
      </c>
      <c r="D36" s="101">
        <v>3809.1</v>
      </c>
      <c r="E36" s="31">
        <v>3784</v>
      </c>
      <c r="F36" s="31">
        <v>3784</v>
      </c>
      <c r="G36" s="31">
        <f t="shared" si="9"/>
        <v>11377.1</v>
      </c>
      <c r="H36" s="3" t="s">
        <v>135</v>
      </c>
    </row>
    <row r="37" spans="1:11" customFormat="1" ht="0.75" customHeight="1" thickBot="1" x14ac:dyDescent="0.3">
      <c r="A37" s="115" t="s">
        <v>131</v>
      </c>
      <c r="B37" s="138" t="s">
        <v>93</v>
      </c>
      <c r="C37" s="26" t="s">
        <v>36</v>
      </c>
      <c r="D37" s="102">
        <f>D39+D41</f>
        <v>0</v>
      </c>
      <c r="E37" s="32">
        <f>E41</f>
        <v>0</v>
      </c>
      <c r="F37" s="32">
        <f>F41</f>
        <v>0</v>
      </c>
      <c r="G37" s="33">
        <f>G39+G41</f>
        <v>0</v>
      </c>
      <c r="H37" s="40"/>
      <c r="I37" s="40"/>
      <c r="J37" s="40"/>
      <c r="K37" s="41"/>
    </row>
    <row r="38" spans="1:11" customFormat="1" ht="17.25" hidden="1" customHeight="1" x14ac:dyDescent="0.25">
      <c r="A38" s="115"/>
      <c r="B38" s="139"/>
      <c r="C38" s="24" t="s">
        <v>37</v>
      </c>
      <c r="D38" s="30"/>
      <c r="E38" s="30"/>
      <c r="F38" s="30"/>
      <c r="G38" s="30">
        <f t="shared" ref="G38:G40" si="10">D38+E38+F38</f>
        <v>0</v>
      </c>
      <c r="H38" s="40"/>
      <c r="I38" s="40"/>
      <c r="J38" s="40"/>
      <c r="K38" s="41"/>
    </row>
    <row r="39" spans="1:11" hidden="1" x14ac:dyDescent="0.25">
      <c r="A39" s="115"/>
      <c r="B39" s="139"/>
      <c r="C39" s="4" t="s">
        <v>38</v>
      </c>
      <c r="D39" s="9"/>
      <c r="E39" s="9"/>
      <c r="F39" s="9"/>
      <c r="G39" s="9">
        <f t="shared" si="10"/>
        <v>0</v>
      </c>
      <c r="H39" s="7"/>
      <c r="I39" s="7"/>
      <c r="J39" s="7"/>
      <c r="K39" s="7"/>
    </row>
    <row r="40" spans="1:11" ht="0.75" customHeight="1" x14ac:dyDescent="0.25">
      <c r="A40" s="115"/>
      <c r="B40" s="139"/>
      <c r="C40" s="4" t="s">
        <v>39</v>
      </c>
      <c r="D40" s="9"/>
      <c r="E40" s="9"/>
      <c r="F40" s="9"/>
      <c r="G40" s="9">
        <f t="shared" si="10"/>
        <v>0</v>
      </c>
    </row>
    <row r="41" spans="1:11" ht="27" hidden="1" customHeight="1" x14ac:dyDescent="0.25">
      <c r="A41" s="115"/>
      <c r="B41" s="140"/>
      <c r="C41" s="4" t="s">
        <v>40</v>
      </c>
      <c r="D41" s="9">
        <v>0</v>
      </c>
      <c r="E41" s="9">
        <v>0</v>
      </c>
      <c r="F41" s="9">
        <v>0</v>
      </c>
      <c r="G41" s="9">
        <f>SUM(D41:F41)</f>
        <v>0</v>
      </c>
    </row>
    <row r="42" spans="1:11" x14ac:dyDescent="0.25">
      <c r="A42" s="42"/>
      <c r="B42" s="42"/>
    </row>
    <row r="43" spans="1:11" x14ac:dyDescent="0.25">
      <c r="A43" s="42"/>
      <c r="B43" s="42"/>
    </row>
    <row r="44" spans="1:11" x14ac:dyDescent="0.25">
      <c r="C44" s="7"/>
      <c r="D44" s="7"/>
      <c r="E44" s="7"/>
      <c r="F44" s="7"/>
      <c r="G44" s="7"/>
    </row>
    <row r="45" spans="1:11" x14ac:dyDescent="0.25">
      <c r="C45" s="7"/>
      <c r="D45" s="7"/>
      <c r="E45" s="7"/>
      <c r="F45" s="7"/>
      <c r="G45" s="7"/>
    </row>
    <row r="46" spans="1:11" x14ac:dyDescent="0.25">
      <c r="C46" s="7"/>
      <c r="D46" s="7"/>
      <c r="E46" s="7"/>
      <c r="F46" s="7"/>
      <c r="G46" s="7"/>
    </row>
  </sheetData>
  <mergeCells count="20">
    <mergeCell ref="B37:B41"/>
    <mergeCell ref="A37:A41"/>
    <mergeCell ref="A5:A6"/>
    <mergeCell ref="B5:B6"/>
    <mergeCell ref="C5:C6"/>
    <mergeCell ref="D5:G5"/>
    <mergeCell ref="D1:G1"/>
    <mergeCell ref="A3:G3"/>
    <mergeCell ref="B22:B26"/>
    <mergeCell ref="B32:B36"/>
    <mergeCell ref="A22:A26"/>
    <mergeCell ref="A32:A36"/>
    <mergeCell ref="B7:B11"/>
    <mergeCell ref="A7:A11"/>
    <mergeCell ref="B12:B16"/>
    <mergeCell ref="A12:A16"/>
    <mergeCell ref="B17:B21"/>
    <mergeCell ref="A17:A21"/>
    <mergeCell ref="A27:A31"/>
    <mergeCell ref="B27:B3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</vt:lpstr>
      <vt:lpstr>прил 2</vt:lpstr>
      <vt:lpstr>прилож 3</vt:lpstr>
      <vt:lpstr>'прил 1'!Область_печати</vt:lpstr>
      <vt:lpstr>'прил 2'!Область_печати</vt:lpstr>
      <vt:lpstr>'прилож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2023-03-10T06:26:42Z</cp:lastPrinted>
  <dcterms:created xsi:type="dcterms:W3CDTF">2018-05-01T06:21:57Z</dcterms:created>
  <dcterms:modified xsi:type="dcterms:W3CDTF">2023-03-10T06:36:06Z</dcterms:modified>
</cp:coreProperties>
</file>